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99900224\Desktop\2021-2022\Дальке УПЫ 2021 и Паспорта\Паспорт 2021  3 языка\ТиГ\C  дуальностью26.04\"/>
    </mc:Choice>
  </mc:AlternateContent>
  <bookViews>
    <workbookView xWindow="0" yWindow="0" windowWidth="24000" windowHeight="9630"/>
  </bookViews>
  <sheets>
    <sheet name="Шаблон ВА 4г 2021 5-кредитные" sheetId="1" r:id="rId1"/>
  </sheets>
  <definedNames>
    <definedName name="_xlnm.Print_Area" localSheetId="0">'Шаблон ВА 4г 2021 5-кредитные'!$A$1:$K$142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8" i="1" l="1"/>
  <c r="F117" i="1" s="1"/>
  <c r="F119" i="1"/>
  <c r="F93" i="1"/>
  <c r="F88" i="1"/>
  <c r="F67" i="1" l="1"/>
  <c r="F58" i="1"/>
  <c r="F126" i="1" l="1"/>
  <c r="F125" i="1"/>
  <c r="F124" i="1"/>
  <c r="F122" i="1"/>
  <c r="F121" i="1"/>
  <c r="G47" i="1"/>
  <c r="F47" i="1"/>
  <c r="F38" i="1"/>
  <c r="F27" i="1"/>
  <c r="F18" i="1"/>
  <c r="F28" i="1" l="1"/>
  <c r="F48" i="1"/>
  <c r="F94" i="1"/>
  <c r="F68" i="1"/>
  <c r="F123" i="1"/>
  <c r="F120" i="1"/>
  <c r="F95" i="1" l="1"/>
  <c r="F127" i="1"/>
</calcChain>
</file>

<file path=xl/sharedStrings.xml><?xml version="1.0" encoding="utf-8"?>
<sst xmlns="http://schemas.openxmlformats.org/spreadsheetml/2006/main" count="521" uniqueCount="220">
  <si>
    <t>УТВЕРЖДЕН</t>
  </si>
  <si>
    <t xml:space="preserve">на заседании Ученого Совета  </t>
  </si>
  <si>
    <t>очная форма обучения для набора 2021 года</t>
  </si>
  <si>
    <t>протокол №___ от "___" _____ 2021 г.</t>
  </si>
  <si>
    <t>Блок дисциплин</t>
  </si>
  <si>
    <t>Шифр дисциплины</t>
  </si>
  <si>
    <t>Наименование дисциплины</t>
  </si>
  <si>
    <t>кредиты KZ</t>
  </si>
  <si>
    <t>контактных часов в неделю</t>
  </si>
  <si>
    <t>форма контроля</t>
  </si>
  <si>
    <t>цикл дисциплин</t>
  </si>
  <si>
    <t>пререквизит</t>
  </si>
  <si>
    <t>шифр модуля</t>
  </si>
  <si>
    <t>ПЕРВЫЙ ГОД ОБУЧЕНИЯ</t>
  </si>
  <si>
    <t>ОСЕНЬ</t>
  </si>
  <si>
    <t>семестр 15 недель</t>
  </si>
  <si>
    <t>General</t>
  </si>
  <si>
    <t>IYa 1101</t>
  </si>
  <si>
    <t>Э</t>
  </si>
  <si>
    <t>ОКООД</t>
  </si>
  <si>
    <t>не требуется</t>
  </si>
  <si>
    <t>GOM</t>
  </si>
  <si>
    <t>K(R)Ya 1102</t>
  </si>
  <si>
    <t>MSPZ 1103</t>
  </si>
  <si>
    <t>ICT 1104</t>
  </si>
  <si>
    <t>отчет</t>
  </si>
  <si>
    <t>ВКБД</t>
  </si>
  <si>
    <t>FizC 1106</t>
  </si>
  <si>
    <t>ДЗ</t>
  </si>
  <si>
    <t>Итого осень первого года обучения:</t>
  </si>
  <si>
    <t>весна</t>
  </si>
  <si>
    <t>IYa 1107</t>
  </si>
  <si>
    <t>K(R)Ya 1108</t>
  </si>
  <si>
    <t>Major</t>
  </si>
  <si>
    <t>BMIOT</t>
  </si>
  <si>
    <t>Итого весна первого года обучения:</t>
  </si>
  <si>
    <t>ВСЕГО КРЕДИТОВ В ПЕРВЫЙ ГОД ОБУЧЕНИЯ:</t>
  </si>
  <si>
    <t>ВТОРОЙ ГОД ОБУЧЕНИЯ</t>
  </si>
  <si>
    <t>осень</t>
  </si>
  <si>
    <t>YaM</t>
  </si>
  <si>
    <t xml:space="preserve"> </t>
  </si>
  <si>
    <t>Итого осень второго года обучения:</t>
  </si>
  <si>
    <t>ВКПД</t>
  </si>
  <si>
    <t>PrM</t>
  </si>
  <si>
    <t>Итого весна второго года обучения:</t>
  </si>
  <si>
    <t>ВСЕГО КРЕДИТОВ ВО ВТОРОЙ ГОД ОБУЧЕНИЯ:</t>
  </si>
  <si>
    <t>ТРЕТИЙ ГОД ОБУЧЕНИЯ</t>
  </si>
  <si>
    <t>КВПД</t>
  </si>
  <si>
    <t>КВБД</t>
  </si>
  <si>
    <t>по каталогу</t>
  </si>
  <si>
    <t>Итого осень третьего года обучения:</t>
  </si>
  <si>
    <t>MPrP</t>
  </si>
  <si>
    <t>Итого весна третьего года обучения:</t>
  </si>
  <si>
    <t>ВСЕГО КРЕДИТОВ В ТРЕТИЙ ГОД ОБУЧЕНИЯ:</t>
  </si>
  <si>
    <t>ЧЕТВЕРТЫЙ ГОД ОБУЧЕНИЯ</t>
  </si>
  <si>
    <t>Итого осень четвертого года обучения:</t>
  </si>
  <si>
    <t>ИА</t>
  </si>
  <si>
    <t>Производственная практика</t>
  </si>
  <si>
    <t>Преддипломная практика</t>
  </si>
  <si>
    <t>Написание и защита дипломной работы (проекта) или подготовка и сдача комплексного экзамена</t>
  </si>
  <si>
    <t>--</t>
  </si>
  <si>
    <t>освоенная ОП</t>
  </si>
  <si>
    <t>MIA</t>
  </si>
  <si>
    <t>Итого весна четвертого года обучения:</t>
  </si>
  <si>
    <t>ВСЕГО КРЕДИТОВ В ЧЕТВЕРТЫЙ ГОД ОБУЧЕНИЯ:</t>
  </si>
  <si>
    <t>ИТОГО КРЕДИТОВ ПО ОБРАЗОВАТЕЛЬНОЙ ПРОГРАММЕ :</t>
  </si>
  <si>
    <t>* Дополнительные виды обучения: Военная подготовка</t>
  </si>
  <si>
    <t>** Нормативное время работы студента на практике в течение недели 30 часов (6 часов в день при 5-дневной рабочей неделе). Приказ МОН РК от 12 октября 2018 г., № 563</t>
  </si>
  <si>
    <t>Циклы образовательной программы</t>
  </si>
  <si>
    <t>Кредиты KZ</t>
  </si>
  <si>
    <t>Цикл общеобразовательных дисциплин (ООД):</t>
  </si>
  <si>
    <r>
      <t xml:space="preserve">в том числе обязательный компонент ООД </t>
    </r>
    <r>
      <rPr>
        <b/>
        <i/>
        <sz val="12"/>
        <color theme="1"/>
        <rFont val="Times New Roman"/>
        <family val="1"/>
        <charset val="204"/>
      </rPr>
      <t>(ОКООД)</t>
    </r>
  </si>
  <si>
    <r>
      <t xml:space="preserve">в том числе компонент по выбору ООД </t>
    </r>
    <r>
      <rPr>
        <b/>
        <i/>
        <sz val="12"/>
        <color theme="1"/>
        <rFont val="Times New Roman"/>
        <family val="1"/>
        <charset val="204"/>
      </rPr>
      <t>(КВООД)</t>
    </r>
  </si>
  <si>
    <t>Цикл базовых дисциплин (БД):</t>
  </si>
  <si>
    <r>
      <t xml:space="preserve">в том числе вузовский компонент БД </t>
    </r>
    <r>
      <rPr>
        <b/>
        <i/>
        <sz val="12"/>
        <color theme="1"/>
        <rFont val="Times New Roman"/>
        <family val="1"/>
        <charset val="204"/>
      </rPr>
      <t>(ВКБД)</t>
    </r>
  </si>
  <si>
    <r>
      <t xml:space="preserve">в том числе компонент по выбору БД </t>
    </r>
    <r>
      <rPr>
        <b/>
        <i/>
        <sz val="12"/>
        <color theme="1"/>
        <rFont val="Times New Roman"/>
        <family val="1"/>
        <charset val="204"/>
      </rPr>
      <t>(КВБД)</t>
    </r>
  </si>
  <si>
    <t>Цикл профилирующих дисциплин (ПД):</t>
  </si>
  <si>
    <r>
      <t xml:space="preserve">в том числе вузовский компонент ПД </t>
    </r>
    <r>
      <rPr>
        <b/>
        <i/>
        <sz val="12"/>
        <color theme="1"/>
        <rFont val="Times New Roman"/>
        <family val="1"/>
        <charset val="204"/>
      </rPr>
      <t>(ВКПД)</t>
    </r>
  </si>
  <si>
    <r>
      <t xml:space="preserve">в том числе компонент по выбору ПД </t>
    </r>
    <r>
      <rPr>
        <b/>
        <i/>
        <sz val="12"/>
        <color theme="1"/>
        <rFont val="Times New Roman"/>
        <family val="1"/>
        <charset val="204"/>
      </rPr>
      <t>(КВПД)</t>
    </r>
  </si>
  <si>
    <r>
      <t>Итоговая аттестация</t>
    </r>
    <r>
      <rPr>
        <b/>
        <i/>
        <sz val="12"/>
        <color theme="1"/>
        <rFont val="Times New Roman"/>
        <family val="1"/>
        <charset val="204"/>
      </rPr>
      <t xml:space="preserve"> (ИА)</t>
    </r>
  </si>
  <si>
    <t>Всегго освоенных кредитов по образовательной программе</t>
  </si>
  <si>
    <t>СОСТАВЛЕНО:</t>
  </si>
  <si>
    <t>СОГЛАСОВАНО:</t>
  </si>
  <si>
    <t xml:space="preserve">Декан школы, </t>
  </si>
  <si>
    <t xml:space="preserve">Проректор по академической деятельности, </t>
  </si>
  <si>
    <t xml:space="preserve">_______________________ </t>
  </si>
  <si>
    <r>
      <t xml:space="preserve">_______________________ </t>
    </r>
    <r>
      <rPr>
        <b/>
        <sz val="10"/>
        <color theme="1"/>
        <rFont val="Arial"/>
        <family val="2"/>
        <charset val="204"/>
      </rPr>
      <t>С.Ы. Умирзаков</t>
    </r>
  </si>
  <si>
    <t xml:space="preserve">Директор НОД </t>
  </si>
  <si>
    <t xml:space="preserve">Начальник Учебно-методического управления </t>
  </si>
  <si>
    <r>
      <t xml:space="preserve">_______________________ </t>
    </r>
    <r>
      <rPr>
        <b/>
        <sz val="10"/>
        <color theme="1"/>
        <rFont val="Arial"/>
        <family val="2"/>
        <charset val="204"/>
      </rPr>
      <t>Н.В. Дальке</t>
    </r>
  </si>
  <si>
    <t xml:space="preserve">Старший координатор ОМО </t>
  </si>
  <si>
    <t xml:space="preserve">* ЭЛЕКТИВЫ ПО НАПРАВЛЕНИЮ ПОДГОТОВКИ </t>
  </si>
  <si>
    <t>Блок</t>
  </si>
  <si>
    <t>Шифр</t>
  </si>
  <si>
    <t>Наименования дисциплины</t>
  </si>
  <si>
    <t>Кредиты</t>
  </si>
  <si>
    <t>Форма контроля</t>
  </si>
  <si>
    <t>Цикл</t>
  </si>
  <si>
    <t>Пререквизит</t>
  </si>
  <si>
    <t>Код по ???</t>
  </si>
  <si>
    <t>VE 1205</t>
  </si>
  <si>
    <t>AI 1209</t>
  </si>
  <si>
    <t>ВКООД</t>
  </si>
  <si>
    <t>VITG 1310</t>
  </si>
  <si>
    <t>SIK 1112</t>
  </si>
  <si>
    <t>FizC 1113</t>
  </si>
  <si>
    <t>OPM 1111</t>
  </si>
  <si>
    <t>IYa 2214</t>
  </si>
  <si>
    <t>EPN 2216</t>
  </si>
  <si>
    <t>OM 2218</t>
  </si>
  <si>
    <t>FizC 2120</t>
  </si>
  <si>
    <t>VIYa 2215</t>
  </si>
  <si>
    <t>OT 2217</t>
  </si>
  <si>
    <t>Fil 2123</t>
  </si>
  <si>
    <t>IYa 2221</t>
  </si>
  <si>
    <t>VIYa 2222</t>
  </si>
  <si>
    <t>UOTG 2324</t>
  </si>
  <si>
    <t>OFin 2225</t>
  </si>
  <si>
    <t>OP 3228</t>
  </si>
  <si>
    <t>OMar 3229</t>
  </si>
  <si>
    <t>Электив по направлению подготовки*</t>
  </si>
  <si>
    <t>UTG 3230</t>
  </si>
  <si>
    <t>UUSK 3331</t>
  </si>
  <si>
    <t xml:space="preserve">НАО "УНИВЕРСИТЕТ НАРХОЗ" </t>
  </si>
  <si>
    <t>Eks 2319</t>
  </si>
  <si>
    <t>OT 2317</t>
  </si>
  <si>
    <t>TsTIET 3232</t>
  </si>
  <si>
    <t>Major / Minor</t>
  </si>
  <si>
    <t>Электив по каталогу Minor*</t>
  </si>
  <si>
    <t>Код по???</t>
  </si>
  <si>
    <t xml:space="preserve">UKur </t>
  </si>
  <si>
    <t>KNMM</t>
  </si>
  <si>
    <t>AET</t>
  </si>
  <si>
    <t>GasT</t>
  </si>
  <si>
    <t>EcoT</t>
  </si>
  <si>
    <t>SGS</t>
  </si>
  <si>
    <t>PPTG</t>
  </si>
  <si>
    <r>
      <t xml:space="preserve">БАКАЛАВРИАТ ПО НАПРАВЛЕНИЮ ПОДГОТОВКИ </t>
    </r>
    <r>
      <rPr>
        <b/>
        <sz val="12"/>
        <color rgb="FFC00000"/>
        <rFont val="Calibri"/>
        <family val="2"/>
        <charset val="204"/>
      </rPr>
      <t>6В111 "СФЕРА ОБСЛУЖИВАНИЯ"</t>
    </r>
  </si>
  <si>
    <r>
      <t xml:space="preserve">УЧЕБНЫЙ ПЛАН ОБРАЗОВАТЕЛЬНОЙ ПРОГРАММЫ </t>
    </r>
    <r>
      <rPr>
        <b/>
        <sz val="12"/>
        <color rgb="FFC00000"/>
        <rFont val="Calibri"/>
        <family val="2"/>
        <charset val="204"/>
      </rPr>
      <t>6В11101 "Туризм" - шифр и название по 2019 году</t>
    </r>
  </si>
  <si>
    <r>
      <t xml:space="preserve">Академическая степень: бакалавр в области услуг по образовательной программе </t>
    </r>
    <r>
      <rPr>
        <b/>
        <sz val="12"/>
        <color rgb="FFC00000"/>
        <rFont val="Calibri"/>
        <family val="2"/>
        <charset val="204"/>
      </rPr>
      <t>«6B11101 Туризм»</t>
    </r>
  </si>
  <si>
    <t>FizC 2126</t>
  </si>
  <si>
    <t>UPr 3227</t>
  </si>
  <si>
    <t>TOT 3334</t>
  </si>
  <si>
    <t>RBTG 3335</t>
  </si>
  <si>
    <t>ProiPr 3239</t>
  </si>
  <si>
    <t>UCOT 4340</t>
  </si>
  <si>
    <t>SM 4340</t>
  </si>
  <si>
    <t>GMT 4340</t>
  </si>
  <si>
    <t>AgT 4341</t>
  </si>
  <si>
    <t>TRRM 4341</t>
  </si>
  <si>
    <t>RPCBT 4342</t>
  </si>
  <si>
    <t>MICET 4342</t>
  </si>
  <si>
    <t>KrT 4342</t>
  </si>
  <si>
    <t>SGD 4343</t>
  </si>
  <si>
    <t>IIM 4343</t>
  </si>
  <si>
    <t>RPTP 4343</t>
  </si>
  <si>
    <t>ProiPr 4247</t>
  </si>
  <si>
    <t>PredPr 4348</t>
  </si>
  <si>
    <t>NZDR(P)/PSKE 4349</t>
  </si>
  <si>
    <t>Сводная таблица структуры образовательной программы по направлению подготовки 6В111 "СФЕРА ОБСЛУЖИВАНИЯ"</t>
  </si>
  <si>
    <t xml:space="preserve">Иностранный язык / Шет тілі / Foreign language  </t>
  </si>
  <si>
    <t xml:space="preserve">Казахский (Русский) язык / Қазақ (Орыс) тілі  / Kazakh (Russian) language                                          </t>
  </si>
  <si>
    <t xml:space="preserve">Модуль социально-политических знаний  / Әлеуметтік-саяси білім модулі / Module of Social and Political Knowledge                                           </t>
  </si>
  <si>
    <t>Введение в экономику / Экономикаға кіріспе / Introduction to Economics</t>
  </si>
  <si>
    <t>Informational-communicational technologies (Информационно-коммуникационные технологии) / Ақпараттық-коммуникациялық технологиялар</t>
  </si>
  <si>
    <t>Физическая культура / Дене шынықтыру / Physical Culture</t>
  </si>
  <si>
    <t xml:space="preserve">Казахский (Русский) язык  /  Қазақ (Орыс) тілі  / Kazakh (Russian) language                                         </t>
  </si>
  <si>
    <t>Физическая культура/ Дене шынықтыру / Physical Culture</t>
  </si>
  <si>
    <t>Академические исследования  / Академиялық зерттеулер / Academic research</t>
  </si>
  <si>
    <t>Введение в индустрию туризма и гостеприимства / Туризм және қонақжайлылық индустриясына кіріспе / Introduction to the Tourism and Hospitality industry</t>
  </si>
  <si>
    <t>Основы прикладной математики / Қолданбалы математика негіздері / Basics of applied mathematics</t>
  </si>
  <si>
    <t>Современная история Казахстана / Қазақстанның қазіргі тарихы / The Modern History of Kazakhstan</t>
  </si>
  <si>
    <t>Второй иностранный язык / Екінші шет тілі / Second foreign language</t>
  </si>
  <si>
    <t>Этика и профессиональные навыки / Этика және кәсіби дағдылар  / Ethics and professional skills</t>
  </si>
  <si>
    <t xml:space="preserve">Основы туризма / Туризм негіздері / Basics of tourism </t>
  </si>
  <si>
    <t>Основы менеджмента / Менеджмент негіздері / Management Basics</t>
  </si>
  <si>
    <t>Экскурсоведение / Экскурсиятану/ Guided tours</t>
  </si>
  <si>
    <t>Философия / Философия / Philosophy</t>
  </si>
  <si>
    <t>Управление организацией туризма и гостеприимства / Туризм және қонақжайлылық ұйымын басқару / Management of the organization of tourism and hospitality</t>
  </si>
  <si>
    <t>Основы финансов / Қаржы негіздері / Fundamentals of Finance</t>
  </si>
  <si>
    <t>Учебная практика / Оқу практикасы / Educational practice</t>
  </si>
  <si>
    <t>Организационное поведение / Ұйымдастырушылық мінез-құлық / Organizational behavior</t>
  </si>
  <si>
    <t>Основы маркетинга / Маркетинг негіздері / Marketing Basics</t>
  </si>
  <si>
    <t>Учет для туризма и гостеприимства / Туризм және қонақжайлылық есебі / Accounting for tourism and hospitality</t>
  </si>
  <si>
    <t>Управление услугами и создание качества / Қызметтерді басқару және сапаны құру / Service management and quality creation</t>
  </si>
  <si>
    <t>Цифровые технологии, инновации и Е-туризм / Цифрлық технологиялар, инновациялар және Е-туризм / Digital technologies, innovations and E-tourism</t>
  </si>
  <si>
    <t>Транспортные операции в туризме / Туризмдегі көлік операциялары / Transport operations in tourism</t>
  </si>
  <si>
    <t>Регулирование и безопасность в туризме и гостеприимстве / Туризм мен қонақжайлылықтағы реттеу және қауіпсіздік/ Regulation and safety in tourism and hospitality</t>
  </si>
  <si>
    <t>Событийный менеджмент / Оқиғалы менеджмент / Event management</t>
  </si>
  <si>
    <t>Агротуризм / Агротуризм / Agrotourism</t>
  </si>
  <si>
    <t>Устойчивость и социальная ответственность в  туризме /Туризмдегі тұрақтылық және әлеуметтік жауапкершілік / Sustainability and social responsibility in tourism</t>
  </si>
  <si>
    <t>MICE туризм / MICE туризм / MICE tourism</t>
  </si>
  <si>
    <t>Инновации в ивент менеджменте / Ивент менеджменттегі инновациялар  /Innovations in event management</t>
  </si>
  <si>
    <t>Разработка и продажа турпродукта / Туристік өнімді әзірлеу және сату /Development and sale of tourist products</t>
  </si>
  <si>
    <t>Управление курортами / Курорттарды басқару / Resort Management</t>
  </si>
  <si>
    <t>Активный и экстремальный туризм / Белсенді және экстремалды туризм / Active and extreme tourism</t>
  </si>
  <si>
    <t>Экологический туризм / Экологиялық туризм / Eco-tourism</t>
  </si>
  <si>
    <t>Стандарты гостиничной сети /Қонақ үй желісінің стандарттары / Hotel chain standards</t>
  </si>
  <si>
    <t>Поведение потребителя в туризме и гостеприимстве / Туризм мен қонақжайлылықтағы тұтынушының мінез-құлқы /  Consumer behavior in tourism and hospitality</t>
  </si>
  <si>
    <t>GTN</t>
  </si>
  <si>
    <t>GKG 4341</t>
  </si>
  <si>
    <t>SST</t>
  </si>
  <si>
    <t xml:space="preserve">География международного туризма / Халықаралық туризм географиясы / Geography of world destinations </t>
  </si>
  <si>
    <r>
      <rPr>
        <b/>
        <sz val="12"/>
        <rFont val="Times New Roman"/>
        <family val="1"/>
        <charset val="204"/>
      </rPr>
      <t>Гастрономия и культура гостеприимства</t>
    </r>
    <r>
      <rPr>
        <sz val="12"/>
        <rFont val="Times New Roman"/>
        <family val="1"/>
        <charset val="204"/>
      </rPr>
      <t xml:space="preserve">/ Гастрономия және қонақжайлылық мәдениеті / </t>
    </r>
    <r>
      <rPr>
        <b/>
        <sz val="12"/>
        <rFont val="Times New Roman"/>
        <family val="1"/>
        <charset val="204"/>
      </rPr>
      <t>Food  and hospitality culture</t>
    </r>
  </si>
  <si>
    <t xml:space="preserve">Туристско-рекреацинные ресурсы мира / Әлемнің туристік-рекреациялық ресурстары /  Tourism and recreation resources of the world    </t>
  </si>
  <si>
    <r>
      <t xml:space="preserve">Развитие и планирование CBT / CBT дамыту және жоспарлау /   </t>
    </r>
    <r>
      <rPr>
        <b/>
        <sz val="12"/>
        <rFont val="Times New Roman"/>
        <family val="1"/>
        <charset val="204"/>
      </rPr>
      <t>Development and planning communities based on tourism</t>
    </r>
  </si>
  <si>
    <t>Круизный туризм / Круиздік туризм/ Cruise tourism</t>
  </si>
  <si>
    <r>
      <t xml:space="preserve">Стандарты гостевого дома / </t>
    </r>
    <r>
      <rPr>
        <u/>
        <sz val="12"/>
        <rFont val="Times New Roman"/>
        <family val="1"/>
        <charset val="204"/>
      </rPr>
      <t xml:space="preserve">Қонақ үй </t>
    </r>
    <r>
      <rPr>
        <sz val="12"/>
        <rFont val="Times New Roman"/>
        <family val="1"/>
        <charset val="204"/>
      </rPr>
      <t xml:space="preserve">стандарттары / </t>
    </r>
    <r>
      <rPr>
        <b/>
        <sz val="12"/>
        <rFont val="Times New Roman"/>
        <family val="1"/>
        <charset val="204"/>
      </rPr>
      <t>Guest House Standards</t>
    </r>
  </si>
  <si>
    <r>
      <rPr>
        <b/>
        <sz val="12"/>
        <rFont val="Times New Roman"/>
        <family val="1"/>
        <charset val="204"/>
      </rPr>
      <t>Глобальные туристские направления</t>
    </r>
    <r>
      <rPr>
        <sz val="12"/>
        <rFont val="Times New Roman"/>
        <family val="1"/>
        <charset val="204"/>
      </rPr>
      <t xml:space="preserve"> / Жаһандық туристік бағыттар / </t>
    </r>
    <r>
      <rPr>
        <b/>
        <sz val="12"/>
        <rFont val="Times New Roman"/>
        <family val="1"/>
        <charset val="204"/>
      </rPr>
      <t xml:space="preserve">Global Travel Destinations </t>
    </r>
  </si>
  <si>
    <r>
      <t xml:space="preserve">Культурное наследие и межкультурный менеджмент / Мәдени мұра және мәдениетаралық менеджмент / </t>
    </r>
    <r>
      <rPr>
        <b/>
        <sz val="12"/>
        <rFont val="Times New Roman"/>
        <family val="1"/>
        <charset val="204"/>
      </rPr>
      <t xml:space="preserve">Cultural heritage and cross cultural </t>
    </r>
    <r>
      <rPr>
        <sz val="12"/>
        <rFont val="Times New Roman"/>
        <family val="1"/>
        <charset val="204"/>
      </rPr>
      <t xml:space="preserve"> management</t>
    </r>
  </si>
  <si>
    <r>
      <t xml:space="preserve">Гастрономический туризм / Гастрономиялық туризм / </t>
    </r>
    <r>
      <rPr>
        <b/>
        <sz val="12"/>
        <rFont val="Times New Roman"/>
        <family val="1"/>
        <charset val="204"/>
      </rPr>
      <t>Food tourism</t>
    </r>
  </si>
  <si>
    <r>
      <t xml:space="preserve">Стандартизация </t>
    </r>
    <r>
      <rPr>
        <b/>
        <sz val="12"/>
        <rFont val="Times New Roman"/>
        <family val="1"/>
        <charset val="204"/>
      </rPr>
      <t>и cертификация в туризме</t>
    </r>
    <r>
      <rPr>
        <sz val="12"/>
        <rFont val="Times New Roman"/>
        <family val="1"/>
        <charset val="204"/>
      </rPr>
      <t xml:space="preserve"> /Туризмдегі стандарттау және лицензиялау/ </t>
    </r>
    <r>
      <rPr>
        <b/>
        <sz val="12"/>
        <rFont val="Times New Roman"/>
        <family val="1"/>
        <charset val="204"/>
      </rPr>
      <t xml:space="preserve"> Standards and certifications in tourism</t>
    </r>
  </si>
  <si>
    <t xml:space="preserve"> Управление службой питания и напитков / Тамақтану және сусындар бөлімін басқару / Food &amp; Beverage Operating Management </t>
  </si>
  <si>
    <t xml:space="preserve">Управление номерным фондом отеля / Қонақ үйдің нөмірлік қорын басқару / Room Operations Management  </t>
  </si>
  <si>
    <t xml:space="preserve">Управление предпочтениями гостя / Қонақтың қалауын басқару / Guest Satisfaction Management  </t>
  </si>
  <si>
    <t xml:space="preserve">Гостиничный менеджмент /  Қонақ үй менеджменті / Hotel Management </t>
  </si>
  <si>
    <t>USPN</t>
  </si>
  <si>
    <t>UNFO</t>
  </si>
  <si>
    <t>UPG</t>
  </si>
  <si>
    <t>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</si>
</sst>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b/>
      <sz val="11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2"/>
      <color rgb="FFC00000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u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3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/>
    <xf numFmtId="0" fontId="1" fillId="3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3" borderId="11" xfId="0" applyFont="1" applyFill="1" applyBorder="1"/>
    <xf numFmtId="0" fontId="1" fillId="3" borderId="5" xfId="0" applyFont="1" applyFill="1" applyBorder="1"/>
    <xf numFmtId="0" fontId="3" fillId="0" borderId="5" xfId="0" applyFont="1" applyBorder="1"/>
    <xf numFmtId="0" fontId="8" fillId="3" borderId="16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1" xfId="0" applyFont="1" applyFill="1" applyBorder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2" fillId="0" borderId="0" xfId="0" applyFont="1"/>
    <xf numFmtId="9" fontId="1" fillId="0" borderId="0" xfId="0" applyNumberFormat="1" applyFont="1"/>
    <xf numFmtId="0" fontId="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35" xfId="0" applyFont="1" applyBorder="1"/>
    <xf numFmtId="0" fontId="1" fillId="0" borderId="37" xfId="0" applyFont="1" applyBorder="1"/>
    <xf numFmtId="0" fontId="17" fillId="0" borderId="0" xfId="0" applyFont="1"/>
    <xf numFmtId="0" fontId="16" fillId="0" borderId="27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0" fillId="0" borderId="15" xfId="0" applyFont="1" applyBorder="1"/>
    <xf numFmtId="0" fontId="18" fillId="0" borderId="1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9" fillId="0" borderId="0" xfId="0" applyFont="1"/>
    <xf numFmtId="0" fontId="10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1" fillId="0" borderId="0" xfId="0" applyFont="1"/>
    <xf numFmtId="0" fontId="6" fillId="0" borderId="15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8" xfId="0" applyFont="1" applyFill="1" applyBorder="1"/>
    <xf numFmtId="0" fontId="7" fillId="0" borderId="15" xfId="0" applyFont="1" applyFill="1" applyBorder="1"/>
    <xf numFmtId="0" fontId="5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wrapText="1"/>
    </xf>
    <xf numFmtId="0" fontId="7" fillId="0" borderId="15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 wrapText="1"/>
    </xf>
    <xf numFmtId="0" fontId="1" fillId="0" borderId="26" xfId="0" applyFont="1" applyBorder="1"/>
    <xf numFmtId="0" fontId="1" fillId="2" borderId="34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1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7" fillId="0" borderId="36" xfId="0" applyFont="1" applyFill="1" applyBorder="1" applyAlignment="1">
      <alignment vertical="center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6" fillId="3" borderId="11" xfId="0" applyFont="1" applyFill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18" fillId="0" borderId="22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7" fillId="0" borderId="40" xfId="0" applyFont="1" applyFill="1" applyBorder="1"/>
    <xf numFmtId="0" fontId="5" fillId="0" borderId="1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25" xfId="0" applyFont="1" applyFill="1" applyBorder="1"/>
    <xf numFmtId="0" fontId="18" fillId="0" borderId="5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7" fillId="0" borderId="30" xfId="0" applyFont="1" applyBorder="1" applyAlignment="1">
      <alignment wrapText="1"/>
    </xf>
    <xf numFmtId="0" fontId="7" fillId="0" borderId="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43" xfId="0" applyFont="1" applyFill="1" applyBorder="1"/>
    <xf numFmtId="0" fontId="5" fillId="0" borderId="19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46" xfId="0" applyFont="1" applyBorder="1" applyAlignment="1">
      <alignment horizontal="left" vertical="center" wrapText="1"/>
    </xf>
    <xf numFmtId="0" fontId="7" fillId="0" borderId="47" xfId="0" applyFont="1" applyBorder="1"/>
    <xf numFmtId="0" fontId="7" fillId="0" borderId="11" xfId="0" applyFont="1" applyBorder="1"/>
    <xf numFmtId="0" fontId="10" fillId="0" borderId="33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/>
    </xf>
    <xf numFmtId="0" fontId="20" fillId="0" borderId="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0" fillId="0" borderId="0" xfId="0" applyFont="1" applyBorder="1"/>
    <xf numFmtId="0" fontId="6" fillId="0" borderId="0" xfId="0" applyFont="1" applyBorder="1" applyAlignment="1">
      <alignment vertical="center"/>
    </xf>
    <xf numFmtId="0" fontId="9" fillId="0" borderId="0" xfId="0" applyFont="1" applyBorder="1"/>
    <xf numFmtId="0" fontId="1" fillId="0" borderId="5" xfId="0" applyFont="1" applyFill="1" applyBorder="1"/>
    <xf numFmtId="0" fontId="18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8" fillId="0" borderId="2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8" fillId="0" borderId="39" xfId="0" applyFont="1" applyFill="1" applyBorder="1"/>
    <xf numFmtId="0" fontId="18" fillId="0" borderId="11" xfId="0" applyFont="1" applyFill="1" applyBorder="1"/>
    <xf numFmtId="0" fontId="5" fillId="0" borderId="11" xfId="0" applyFont="1" applyFill="1" applyBorder="1" applyAlignment="1">
      <alignment vertical="center"/>
    </xf>
    <xf numFmtId="0" fontId="18" fillId="0" borderId="15" xfId="0" applyFont="1" applyFill="1" applyBorder="1"/>
    <xf numFmtId="0" fontId="6" fillId="0" borderId="15" xfId="0" applyFont="1" applyFill="1" applyBorder="1" applyAlignment="1">
      <alignment wrapText="1"/>
    </xf>
    <xf numFmtId="0" fontId="7" fillId="0" borderId="3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0" xfId="0" applyFont="1"/>
    <xf numFmtId="0" fontId="5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22" xfId="0" applyFont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0" fontId="7" fillId="0" borderId="33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7" fillId="0" borderId="41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wrapText="1"/>
    </xf>
    <xf numFmtId="0" fontId="7" fillId="0" borderId="41" xfId="0" applyFont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/>
    </xf>
    <xf numFmtId="0" fontId="1" fillId="4" borderId="4" xfId="0" applyFont="1" applyFill="1" applyBorder="1"/>
    <xf numFmtId="0" fontId="7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left" vertical="center" wrapText="1"/>
    </xf>
    <xf numFmtId="0" fontId="21" fillId="0" borderId="15" xfId="0" applyFont="1" applyBorder="1"/>
    <xf numFmtId="0" fontId="2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0" fontId="23" fillId="0" borderId="0" xfId="0" applyFont="1"/>
    <xf numFmtId="0" fontId="25" fillId="0" borderId="0" xfId="0" applyFont="1"/>
    <xf numFmtId="0" fontId="26" fillId="0" borderId="0" xfId="0" applyFont="1"/>
    <xf numFmtId="0" fontId="7" fillId="5" borderId="11" xfId="0" applyFont="1" applyFill="1" applyBorder="1"/>
    <xf numFmtId="0" fontId="7" fillId="5" borderId="1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0" xfId="0" applyFont="1" applyFill="1"/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7" fillId="0" borderId="4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1" fillId="0" borderId="16" xfId="0" applyFont="1" applyBorder="1"/>
    <xf numFmtId="0" fontId="3" fillId="0" borderId="16" xfId="0" applyFont="1" applyBorder="1"/>
    <xf numFmtId="0" fontId="2" fillId="0" borderId="5" xfId="0" applyFont="1" applyBorder="1"/>
    <xf numFmtId="0" fontId="3" fillId="0" borderId="5" xfId="0" applyFont="1" applyBorder="1"/>
    <xf numFmtId="0" fontId="7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" fillId="2" borderId="4" xfId="0" applyFont="1" applyFill="1" applyBorder="1"/>
    <xf numFmtId="0" fontId="3" fillId="2" borderId="4" xfId="0" applyFont="1" applyFill="1" applyBorder="1"/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/>
    <xf numFmtId="0" fontId="3" fillId="0" borderId="5" xfId="0" applyFont="1" applyFill="1" applyBorder="1"/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31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textRotation="90" wrapText="1"/>
    </xf>
    <xf numFmtId="0" fontId="7" fillId="0" borderId="45" xfId="0" applyFont="1" applyBorder="1" applyAlignment="1">
      <alignment horizontal="left" vertical="center"/>
    </xf>
    <xf numFmtId="0" fontId="1" fillId="0" borderId="16" xfId="0" applyFont="1" applyFill="1" applyBorder="1"/>
    <xf numFmtId="0" fontId="3" fillId="0" borderId="16" xfId="0" applyFont="1" applyFill="1" applyBorder="1"/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7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4" borderId="4" xfId="0" applyFont="1" applyFill="1" applyBorder="1"/>
    <xf numFmtId="0" fontId="3" fillId="4" borderId="4" xfId="0" applyFont="1" applyFill="1" applyBorder="1"/>
    <xf numFmtId="0" fontId="3" fillId="0" borderId="0" xfId="0" applyFont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2" borderId="2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1" fillId="0" borderId="0" xfId="0" applyFont="1"/>
    <xf numFmtId="0" fontId="2" fillId="2" borderId="26" xfId="0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6" fillId="0" borderId="27" xfId="0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9" fillId="6" borderId="1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56"/>
  <sheetViews>
    <sheetView tabSelected="1" topLeftCell="A101" zoomScale="75" zoomScaleNormal="75" zoomScaleSheetLayoutView="100" workbookViewId="0">
      <selection activeCell="D106" sqref="D106"/>
    </sheetView>
  </sheetViews>
  <sheetFormatPr defaultColWidth="9.140625" defaultRowHeight="12.75" x14ac:dyDescent="0.2"/>
  <cols>
    <col min="1" max="1" width="5.85546875" style="4" customWidth="1"/>
    <col min="2" max="2" width="9.140625" style="4"/>
    <col min="3" max="3" width="13" style="4" customWidth="1"/>
    <col min="4" max="4" width="12.85546875" style="4" customWidth="1"/>
    <col min="5" max="5" width="118" style="4" customWidth="1"/>
    <col min="6" max="6" width="11.140625" style="35" customWidth="1"/>
    <col min="7" max="7" width="12.42578125" style="4" customWidth="1"/>
    <col min="8" max="8" width="7" style="4" customWidth="1"/>
    <col min="9" max="9" width="18.85546875" style="4" customWidth="1"/>
    <col min="10" max="10" width="22.5703125" style="4" customWidth="1"/>
    <col min="11" max="11" width="12.140625" style="4" customWidth="1"/>
    <col min="12" max="12" width="9.140625" style="4"/>
    <col min="13" max="13" width="7.42578125" style="4" customWidth="1"/>
    <col min="14" max="16384" width="9.140625" style="4"/>
  </cols>
  <sheetData>
    <row r="1" spans="1:16" ht="15.75" x14ac:dyDescent="0.25">
      <c r="A1" s="1"/>
      <c r="B1" s="224" t="s">
        <v>123</v>
      </c>
      <c r="C1" s="2"/>
      <c r="D1" s="1"/>
      <c r="E1" s="1"/>
      <c r="F1" s="3"/>
      <c r="G1" s="1"/>
      <c r="H1" s="1"/>
      <c r="I1" s="1"/>
      <c r="J1" s="1"/>
      <c r="K1" s="1"/>
    </row>
    <row r="2" spans="1:16" ht="15.75" x14ac:dyDescent="0.25">
      <c r="A2" s="1"/>
      <c r="B2" s="224"/>
      <c r="C2" s="2"/>
      <c r="D2" s="1"/>
      <c r="E2" s="1"/>
      <c r="F2" s="3"/>
      <c r="G2" s="1"/>
      <c r="H2" s="1"/>
      <c r="I2" s="1"/>
      <c r="K2" s="5"/>
      <c r="L2" s="5"/>
      <c r="M2" s="5"/>
      <c r="N2" s="5"/>
      <c r="O2" s="5"/>
    </row>
    <row r="3" spans="1:16" ht="15.75" x14ac:dyDescent="0.25">
      <c r="A3" s="1"/>
      <c r="B3" s="224" t="s">
        <v>137</v>
      </c>
      <c r="C3" s="2"/>
      <c r="D3" s="1"/>
      <c r="E3" s="1"/>
      <c r="F3" s="3"/>
      <c r="G3" s="1"/>
      <c r="H3" s="1"/>
      <c r="I3" s="5" t="s">
        <v>0</v>
      </c>
      <c r="K3" s="6"/>
      <c r="L3" s="6"/>
      <c r="M3" s="6"/>
      <c r="N3" s="6"/>
      <c r="O3" s="6"/>
    </row>
    <row r="4" spans="1:16" ht="15.75" x14ac:dyDescent="0.25">
      <c r="A4" s="1"/>
      <c r="B4" s="224" t="s">
        <v>138</v>
      </c>
      <c r="C4" s="2"/>
      <c r="D4" s="1"/>
      <c r="E4" s="1"/>
      <c r="F4" s="3"/>
      <c r="G4" s="1"/>
      <c r="H4" s="1"/>
      <c r="I4" s="6" t="s">
        <v>1</v>
      </c>
      <c r="K4" s="6"/>
      <c r="L4" s="6"/>
      <c r="M4" s="6"/>
      <c r="N4" s="6"/>
      <c r="O4" s="6"/>
    </row>
    <row r="5" spans="1:16" ht="15.75" x14ac:dyDescent="0.25">
      <c r="A5" s="1"/>
      <c r="B5" s="225" t="s">
        <v>2</v>
      </c>
      <c r="C5" s="58"/>
      <c r="D5" s="1"/>
      <c r="E5" s="1"/>
      <c r="F5" s="3"/>
      <c r="G5" s="1"/>
      <c r="H5" s="1"/>
      <c r="I5" s="7" t="s">
        <v>3</v>
      </c>
      <c r="K5" s="1"/>
    </row>
    <row r="6" spans="1:16" ht="15.75" x14ac:dyDescent="0.25">
      <c r="A6" s="1"/>
      <c r="B6" s="226"/>
      <c r="D6" s="1"/>
      <c r="E6" s="1"/>
      <c r="F6" s="3"/>
      <c r="G6" s="1"/>
      <c r="H6" s="1"/>
      <c r="I6" s="1"/>
      <c r="K6" s="1"/>
    </row>
    <row r="7" spans="1:16" ht="15.75" x14ac:dyDescent="0.25">
      <c r="A7" s="1"/>
      <c r="B7" s="224" t="s">
        <v>139</v>
      </c>
      <c r="C7" s="2"/>
      <c r="D7" s="1"/>
      <c r="E7" s="1"/>
      <c r="F7" s="3"/>
      <c r="G7" s="1"/>
      <c r="H7" s="1"/>
      <c r="I7" s="1"/>
      <c r="J7" s="1"/>
      <c r="K7" s="1"/>
    </row>
    <row r="8" spans="1:16" ht="15.75" thickBot="1" x14ac:dyDescent="0.3">
      <c r="A8" s="1"/>
      <c r="B8" s="1"/>
      <c r="C8" s="58"/>
      <c r="D8" s="1"/>
      <c r="E8" s="1"/>
      <c r="F8" s="3"/>
      <c r="G8" s="1"/>
      <c r="H8" s="1"/>
      <c r="I8" s="1"/>
      <c r="J8" s="1"/>
      <c r="K8" s="1"/>
    </row>
    <row r="9" spans="1:16" ht="45.75" thickBot="1" x14ac:dyDescent="0.3">
      <c r="A9" s="8"/>
      <c r="B9" s="9" t="s">
        <v>4</v>
      </c>
      <c r="C9" s="9" t="s">
        <v>99</v>
      </c>
      <c r="D9" s="9" t="s">
        <v>5</v>
      </c>
      <c r="E9" s="9" t="s">
        <v>6</v>
      </c>
      <c r="F9" s="9" t="s">
        <v>7</v>
      </c>
      <c r="G9" s="9" t="s">
        <v>8</v>
      </c>
      <c r="H9" s="9" t="s">
        <v>9</v>
      </c>
      <c r="I9" s="9" t="s">
        <v>10</v>
      </c>
      <c r="J9" s="9" t="s">
        <v>11</v>
      </c>
      <c r="K9" s="10" t="s">
        <v>12</v>
      </c>
    </row>
    <row r="10" spans="1:16" ht="15" x14ac:dyDescent="0.25">
      <c r="A10" s="11"/>
      <c r="B10" s="270" t="s">
        <v>13</v>
      </c>
      <c r="C10" s="270"/>
      <c r="D10" s="271"/>
      <c r="E10" s="11"/>
      <c r="F10" s="12"/>
      <c r="G10" s="11"/>
      <c r="H10" s="11"/>
      <c r="I10" s="11"/>
      <c r="J10" s="11"/>
      <c r="K10" s="11"/>
    </row>
    <row r="11" spans="1:16" ht="15.75" thickBot="1" x14ac:dyDescent="0.3">
      <c r="A11" s="13"/>
      <c r="B11" s="253" t="s">
        <v>14</v>
      </c>
      <c r="C11" s="253"/>
      <c r="D11" s="254"/>
      <c r="E11" s="13"/>
      <c r="F11" s="14"/>
      <c r="G11" s="13"/>
      <c r="H11" s="13"/>
      <c r="I11" s="13"/>
      <c r="J11" s="13"/>
      <c r="K11" s="13"/>
    </row>
    <row r="12" spans="1:16" ht="15.75" x14ac:dyDescent="0.2">
      <c r="A12" s="272" t="s">
        <v>15</v>
      </c>
      <c r="B12" s="76" t="s">
        <v>16</v>
      </c>
      <c r="C12" s="77"/>
      <c r="D12" s="77" t="s">
        <v>17</v>
      </c>
      <c r="E12" s="78" t="s">
        <v>160</v>
      </c>
      <c r="F12" s="79">
        <v>5</v>
      </c>
      <c r="G12" s="80">
        <v>5</v>
      </c>
      <c r="H12" s="80" t="s">
        <v>18</v>
      </c>
      <c r="I12" s="80" t="s">
        <v>19</v>
      </c>
      <c r="J12" s="76" t="s">
        <v>20</v>
      </c>
      <c r="K12" s="81" t="s">
        <v>21</v>
      </c>
    </row>
    <row r="13" spans="1:16" ht="15.75" x14ac:dyDescent="0.2">
      <c r="A13" s="273"/>
      <c r="B13" s="82" t="s">
        <v>16</v>
      </c>
      <c r="C13" s="83"/>
      <c r="D13" s="84" t="s">
        <v>22</v>
      </c>
      <c r="E13" s="85" t="s">
        <v>161</v>
      </c>
      <c r="F13" s="86">
        <v>5</v>
      </c>
      <c r="G13" s="86">
        <v>3</v>
      </c>
      <c r="H13" s="54" t="s">
        <v>18</v>
      </c>
      <c r="I13" s="86" t="s">
        <v>19</v>
      </c>
      <c r="J13" s="82" t="s">
        <v>20</v>
      </c>
      <c r="K13" s="87" t="s">
        <v>21</v>
      </c>
    </row>
    <row r="14" spans="1:16" ht="15.75" x14ac:dyDescent="0.2">
      <c r="A14" s="273"/>
      <c r="B14" s="82" t="s">
        <v>16</v>
      </c>
      <c r="C14" s="83"/>
      <c r="D14" s="84" t="s">
        <v>23</v>
      </c>
      <c r="E14" s="88" t="s">
        <v>162</v>
      </c>
      <c r="F14" s="86">
        <v>8</v>
      </c>
      <c r="G14" s="86">
        <v>8</v>
      </c>
      <c r="H14" s="54" t="s">
        <v>18</v>
      </c>
      <c r="I14" s="86" t="s">
        <v>19</v>
      </c>
      <c r="J14" s="82" t="s">
        <v>20</v>
      </c>
      <c r="K14" s="87" t="s">
        <v>21</v>
      </c>
    </row>
    <row r="15" spans="1:16" ht="31.5" x14ac:dyDescent="0.2">
      <c r="A15" s="273"/>
      <c r="B15" s="82" t="s">
        <v>16</v>
      </c>
      <c r="C15" s="82"/>
      <c r="D15" s="89" t="s">
        <v>24</v>
      </c>
      <c r="E15" s="90" t="s">
        <v>164</v>
      </c>
      <c r="F15" s="86">
        <v>5</v>
      </c>
      <c r="G15" s="54">
        <v>3</v>
      </c>
      <c r="H15" s="54" t="s">
        <v>18</v>
      </c>
      <c r="I15" s="86" t="s">
        <v>19</v>
      </c>
      <c r="J15" s="82" t="s">
        <v>20</v>
      </c>
      <c r="K15" s="87" t="s">
        <v>21</v>
      </c>
    </row>
    <row r="16" spans="1:16" ht="15.75" x14ac:dyDescent="0.25">
      <c r="A16" s="273"/>
      <c r="B16" s="82" t="s">
        <v>16</v>
      </c>
      <c r="C16" s="83"/>
      <c r="D16" s="84" t="s">
        <v>100</v>
      </c>
      <c r="E16" s="55" t="s">
        <v>163</v>
      </c>
      <c r="F16" s="86">
        <v>5</v>
      </c>
      <c r="G16" s="54">
        <v>3</v>
      </c>
      <c r="H16" s="54" t="s">
        <v>18</v>
      </c>
      <c r="I16" s="86" t="s">
        <v>26</v>
      </c>
      <c r="J16" s="82" t="s">
        <v>20</v>
      </c>
      <c r="K16" s="87" t="s">
        <v>34</v>
      </c>
      <c r="N16" s="58"/>
      <c r="O16" s="58"/>
      <c r="P16" s="58"/>
    </row>
    <row r="17" spans="1:11" ht="16.5" customHeight="1" thickBot="1" x14ac:dyDescent="0.25">
      <c r="A17" s="274"/>
      <c r="B17" s="91" t="s">
        <v>16</v>
      </c>
      <c r="C17" s="92"/>
      <c r="D17" s="93" t="s">
        <v>27</v>
      </c>
      <c r="E17" s="94" t="s">
        <v>165</v>
      </c>
      <c r="F17" s="95">
        <v>2</v>
      </c>
      <c r="G17" s="96">
        <v>4</v>
      </c>
      <c r="H17" s="96" t="s">
        <v>28</v>
      </c>
      <c r="I17" s="96" t="s">
        <v>19</v>
      </c>
      <c r="J17" s="91" t="s">
        <v>20</v>
      </c>
      <c r="K17" s="97" t="s">
        <v>21</v>
      </c>
    </row>
    <row r="18" spans="1:11" ht="15" x14ac:dyDescent="0.25">
      <c r="A18" s="251" t="s">
        <v>29</v>
      </c>
      <c r="B18" s="252"/>
      <c r="C18" s="252"/>
      <c r="D18" s="252"/>
      <c r="E18" s="252"/>
      <c r="F18" s="16">
        <f>SUM(F12:F17)</f>
        <v>30</v>
      </c>
      <c r="G18" s="16"/>
      <c r="H18" s="17"/>
      <c r="I18" s="17"/>
      <c r="J18" s="17"/>
      <c r="K18" s="17"/>
    </row>
    <row r="19" spans="1:11" ht="15.75" thickBot="1" x14ac:dyDescent="0.3">
      <c r="A19" s="164"/>
      <c r="B19" s="275" t="s">
        <v>30</v>
      </c>
      <c r="C19" s="275"/>
      <c r="D19" s="276"/>
      <c r="E19" s="164"/>
      <c r="F19" s="14"/>
      <c r="G19" s="13"/>
      <c r="H19" s="13"/>
      <c r="I19" s="13"/>
      <c r="J19" s="13"/>
      <c r="K19" s="13"/>
    </row>
    <row r="20" spans="1:11" ht="15.75" x14ac:dyDescent="0.2">
      <c r="A20" s="277" t="s">
        <v>15</v>
      </c>
      <c r="B20" s="165" t="s">
        <v>16</v>
      </c>
      <c r="C20" s="165"/>
      <c r="D20" s="165" t="s">
        <v>31</v>
      </c>
      <c r="E20" s="166" t="s">
        <v>160</v>
      </c>
      <c r="F20" s="79">
        <v>5</v>
      </c>
      <c r="G20" s="80">
        <v>5</v>
      </c>
      <c r="H20" s="80" t="s">
        <v>18</v>
      </c>
      <c r="I20" s="80" t="s">
        <v>19</v>
      </c>
      <c r="J20" s="76" t="s">
        <v>20</v>
      </c>
      <c r="K20" s="81" t="s">
        <v>21</v>
      </c>
    </row>
    <row r="21" spans="1:11" ht="15.75" x14ac:dyDescent="0.2">
      <c r="A21" s="278"/>
      <c r="B21" s="103" t="s">
        <v>16</v>
      </c>
      <c r="C21" s="103"/>
      <c r="D21" s="104" t="s">
        <v>32</v>
      </c>
      <c r="E21" s="167" t="s">
        <v>166</v>
      </c>
      <c r="F21" s="86">
        <v>5</v>
      </c>
      <c r="G21" s="86">
        <v>3</v>
      </c>
      <c r="H21" s="54" t="s">
        <v>18</v>
      </c>
      <c r="I21" s="86" t="s">
        <v>19</v>
      </c>
      <c r="J21" s="82" t="s">
        <v>20</v>
      </c>
      <c r="K21" s="87" t="s">
        <v>21</v>
      </c>
    </row>
    <row r="22" spans="1:11" ht="15.75" x14ac:dyDescent="0.2">
      <c r="A22" s="278"/>
      <c r="B22" s="104" t="s">
        <v>33</v>
      </c>
      <c r="C22" s="103"/>
      <c r="D22" s="103" t="s">
        <v>101</v>
      </c>
      <c r="E22" s="167" t="s">
        <v>168</v>
      </c>
      <c r="F22" s="98">
        <v>5</v>
      </c>
      <c r="G22" s="98">
        <v>3</v>
      </c>
      <c r="H22" s="54" t="s">
        <v>18</v>
      </c>
      <c r="I22" s="86" t="s">
        <v>26</v>
      </c>
      <c r="J22" s="82" t="s">
        <v>20</v>
      </c>
      <c r="K22" s="99" t="s">
        <v>34</v>
      </c>
    </row>
    <row r="23" spans="1:11" ht="31.5" x14ac:dyDescent="0.2">
      <c r="A23" s="278"/>
      <c r="B23" s="104" t="s">
        <v>33</v>
      </c>
      <c r="C23" s="103"/>
      <c r="D23" s="103" t="s">
        <v>103</v>
      </c>
      <c r="E23" s="168" t="s">
        <v>169</v>
      </c>
      <c r="F23" s="86">
        <v>5</v>
      </c>
      <c r="G23" s="86">
        <v>3</v>
      </c>
      <c r="H23" s="54" t="s">
        <v>18</v>
      </c>
      <c r="I23" s="100" t="s">
        <v>42</v>
      </c>
      <c r="J23" s="82" t="s">
        <v>20</v>
      </c>
      <c r="K23" s="101" t="s">
        <v>43</v>
      </c>
    </row>
    <row r="24" spans="1:11" ht="15.75" x14ac:dyDescent="0.2">
      <c r="A24" s="278"/>
      <c r="B24" s="104" t="s">
        <v>33</v>
      </c>
      <c r="C24" s="104"/>
      <c r="D24" s="103" t="s">
        <v>106</v>
      </c>
      <c r="E24" s="59" t="s">
        <v>170</v>
      </c>
      <c r="F24" s="86">
        <v>5</v>
      </c>
      <c r="G24" s="86">
        <v>3</v>
      </c>
      <c r="H24" s="86" t="s">
        <v>18</v>
      </c>
      <c r="I24" s="100" t="s">
        <v>102</v>
      </c>
      <c r="J24" s="82" t="s">
        <v>20</v>
      </c>
      <c r="K24" s="87" t="s">
        <v>21</v>
      </c>
    </row>
    <row r="25" spans="1:11" ht="15.75" x14ac:dyDescent="0.2">
      <c r="A25" s="278"/>
      <c r="B25" s="103" t="s">
        <v>16</v>
      </c>
      <c r="C25" s="112"/>
      <c r="D25" s="169" t="s">
        <v>104</v>
      </c>
      <c r="E25" s="170" t="s">
        <v>171</v>
      </c>
      <c r="F25" s="86">
        <v>5</v>
      </c>
      <c r="G25" s="54">
        <v>3</v>
      </c>
      <c r="H25" s="86" t="s">
        <v>18</v>
      </c>
      <c r="I25" s="86" t="s">
        <v>19</v>
      </c>
      <c r="J25" s="82" t="s">
        <v>20</v>
      </c>
      <c r="K25" s="87" t="s">
        <v>21</v>
      </c>
    </row>
    <row r="26" spans="1:11" ht="16.5" thickBot="1" x14ac:dyDescent="0.25">
      <c r="A26" s="279"/>
      <c r="B26" s="171" t="s">
        <v>16</v>
      </c>
      <c r="C26" s="171"/>
      <c r="D26" s="172" t="s">
        <v>105</v>
      </c>
      <c r="E26" s="173" t="s">
        <v>165</v>
      </c>
      <c r="F26" s="95">
        <v>2</v>
      </c>
      <c r="G26" s="96">
        <v>4</v>
      </c>
      <c r="H26" s="96" t="s">
        <v>28</v>
      </c>
      <c r="I26" s="96" t="s">
        <v>19</v>
      </c>
      <c r="J26" s="91" t="s">
        <v>20</v>
      </c>
      <c r="K26" s="97" t="s">
        <v>21</v>
      </c>
    </row>
    <row r="27" spans="1:11" ht="15" x14ac:dyDescent="0.25">
      <c r="A27" s="281" t="s">
        <v>35</v>
      </c>
      <c r="B27" s="282"/>
      <c r="C27" s="282"/>
      <c r="D27" s="282"/>
      <c r="E27" s="282"/>
      <c r="F27" s="16">
        <f>SUM(F20:F26)</f>
        <v>32</v>
      </c>
      <c r="G27" s="16"/>
      <c r="H27" s="17"/>
      <c r="I27" s="18"/>
      <c r="J27" s="17"/>
      <c r="K27" s="17"/>
    </row>
    <row r="28" spans="1:11" ht="14.25" customHeight="1" x14ac:dyDescent="0.25">
      <c r="A28" s="290" t="s">
        <v>36</v>
      </c>
      <c r="B28" s="291"/>
      <c r="C28" s="291"/>
      <c r="D28" s="291"/>
      <c r="E28" s="292"/>
      <c r="F28" s="19">
        <f>F18+F27</f>
        <v>62</v>
      </c>
      <c r="G28" s="20"/>
      <c r="H28" s="20"/>
      <c r="I28" s="21"/>
      <c r="J28" s="20"/>
      <c r="K28" s="20"/>
    </row>
    <row r="29" spans="1:11" ht="15" x14ac:dyDescent="0.25">
      <c r="A29" s="215"/>
      <c r="B29" s="293" t="s">
        <v>37</v>
      </c>
      <c r="C29" s="293"/>
      <c r="D29" s="294"/>
      <c r="E29" s="215"/>
      <c r="F29" s="12"/>
      <c r="G29" s="11"/>
      <c r="H29" s="11"/>
      <c r="I29" s="11"/>
      <c r="J29" s="11"/>
      <c r="K29" s="11"/>
    </row>
    <row r="30" spans="1:11" ht="15.75" thickBot="1" x14ac:dyDescent="0.3">
      <c r="A30" s="164"/>
      <c r="B30" s="275" t="s">
        <v>38</v>
      </c>
      <c r="C30" s="275"/>
      <c r="D30" s="276"/>
      <c r="E30" s="164"/>
      <c r="F30" s="14"/>
      <c r="G30" s="13"/>
      <c r="H30" s="13"/>
      <c r="I30" s="22"/>
      <c r="J30" s="13"/>
      <c r="K30" s="13"/>
    </row>
    <row r="31" spans="1:11" ht="15.75" x14ac:dyDescent="0.2">
      <c r="A31" s="277" t="s">
        <v>15</v>
      </c>
      <c r="B31" s="165" t="s">
        <v>33</v>
      </c>
      <c r="C31" s="174"/>
      <c r="D31" s="174" t="s">
        <v>107</v>
      </c>
      <c r="E31" s="166" t="s">
        <v>160</v>
      </c>
      <c r="F31" s="79">
        <v>5</v>
      </c>
      <c r="G31" s="80">
        <v>5</v>
      </c>
      <c r="H31" s="80" t="s">
        <v>18</v>
      </c>
      <c r="I31" s="105" t="s">
        <v>26</v>
      </c>
      <c r="J31" s="76" t="s">
        <v>20</v>
      </c>
      <c r="K31" s="81" t="s">
        <v>39</v>
      </c>
    </row>
    <row r="32" spans="1:11" ht="15.75" x14ac:dyDescent="0.2">
      <c r="A32" s="278"/>
      <c r="B32" s="175" t="s">
        <v>33</v>
      </c>
      <c r="C32" s="104"/>
      <c r="D32" s="176" t="s">
        <v>111</v>
      </c>
      <c r="E32" s="167" t="s">
        <v>172</v>
      </c>
      <c r="F32" s="110">
        <v>5</v>
      </c>
      <c r="G32" s="54">
        <v>3</v>
      </c>
      <c r="H32" s="111" t="s">
        <v>18</v>
      </c>
      <c r="I32" s="111" t="s">
        <v>48</v>
      </c>
      <c r="J32" s="106" t="s">
        <v>20</v>
      </c>
      <c r="K32" s="107" t="s">
        <v>34</v>
      </c>
    </row>
    <row r="33" spans="1:13" ht="15.75" x14ac:dyDescent="0.2">
      <c r="A33" s="278"/>
      <c r="B33" s="103" t="s">
        <v>33</v>
      </c>
      <c r="C33" s="112"/>
      <c r="D33" s="177" t="s">
        <v>108</v>
      </c>
      <c r="E33" s="167" t="s">
        <v>173</v>
      </c>
      <c r="F33" s="108">
        <v>5</v>
      </c>
      <c r="G33" s="54">
        <v>3</v>
      </c>
      <c r="H33" s="86" t="s">
        <v>18</v>
      </c>
      <c r="I33" s="54" t="s">
        <v>26</v>
      </c>
      <c r="J33" s="106" t="s">
        <v>20</v>
      </c>
      <c r="K33" s="107" t="s">
        <v>34</v>
      </c>
    </row>
    <row r="34" spans="1:13" ht="15.75" x14ac:dyDescent="0.2">
      <c r="A34" s="278"/>
      <c r="B34" s="103" t="s">
        <v>33</v>
      </c>
      <c r="C34" s="61"/>
      <c r="D34" s="113" t="s">
        <v>125</v>
      </c>
      <c r="E34" s="178" t="s">
        <v>174</v>
      </c>
      <c r="F34" s="108">
        <v>5</v>
      </c>
      <c r="G34" s="54">
        <v>3</v>
      </c>
      <c r="H34" s="86" t="s">
        <v>18</v>
      </c>
      <c r="I34" s="54" t="s">
        <v>42</v>
      </c>
      <c r="J34" s="103" t="s">
        <v>103</v>
      </c>
      <c r="K34" s="107" t="s">
        <v>43</v>
      </c>
    </row>
    <row r="35" spans="1:13" ht="15.75" x14ac:dyDescent="0.2">
      <c r="A35" s="278"/>
      <c r="B35" s="103" t="s">
        <v>33</v>
      </c>
      <c r="C35" s="62"/>
      <c r="D35" s="179" t="s">
        <v>109</v>
      </c>
      <c r="E35" s="167" t="s">
        <v>175</v>
      </c>
      <c r="F35" s="54">
        <v>5</v>
      </c>
      <c r="G35" s="54">
        <v>3</v>
      </c>
      <c r="H35" s="54" t="s">
        <v>18</v>
      </c>
      <c r="I35" s="109" t="s">
        <v>26</v>
      </c>
      <c r="J35" s="106" t="s">
        <v>20</v>
      </c>
      <c r="K35" s="107" t="s">
        <v>34</v>
      </c>
    </row>
    <row r="36" spans="1:13" ht="15.75" x14ac:dyDescent="0.2">
      <c r="A36" s="278"/>
      <c r="B36" s="103" t="s">
        <v>33</v>
      </c>
      <c r="C36" s="64"/>
      <c r="D36" s="64" t="s">
        <v>124</v>
      </c>
      <c r="E36" s="63" t="s">
        <v>176</v>
      </c>
      <c r="F36" s="54">
        <v>5</v>
      </c>
      <c r="G36" s="54">
        <v>3</v>
      </c>
      <c r="H36" s="54" t="s">
        <v>18</v>
      </c>
      <c r="I36" s="86" t="s">
        <v>42</v>
      </c>
      <c r="J36" s="106" t="s">
        <v>20</v>
      </c>
      <c r="K36" s="107" t="s">
        <v>43</v>
      </c>
      <c r="M36" s="4" t="s">
        <v>40</v>
      </c>
    </row>
    <row r="37" spans="1:13" ht="16.5" thickBot="1" x14ac:dyDescent="0.25">
      <c r="A37" s="279"/>
      <c r="B37" s="171" t="s">
        <v>16</v>
      </c>
      <c r="C37" s="171"/>
      <c r="D37" s="172" t="s">
        <v>110</v>
      </c>
      <c r="E37" s="173" t="s">
        <v>167</v>
      </c>
      <c r="F37" s="95">
        <v>2</v>
      </c>
      <c r="G37" s="96">
        <v>4</v>
      </c>
      <c r="H37" s="96" t="s">
        <v>28</v>
      </c>
      <c r="I37" s="96" t="s">
        <v>19</v>
      </c>
      <c r="J37" s="91" t="s">
        <v>20</v>
      </c>
      <c r="K37" s="97" t="s">
        <v>21</v>
      </c>
    </row>
    <row r="38" spans="1:13" ht="15" x14ac:dyDescent="0.25">
      <c r="A38" s="281" t="s">
        <v>41</v>
      </c>
      <c r="B38" s="282"/>
      <c r="C38" s="282"/>
      <c r="D38" s="282"/>
      <c r="E38" s="282"/>
      <c r="F38" s="16">
        <f>SUM(F31:F37)</f>
        <v>32</v>
      </c>
      <c r="G38" s="16"/>
      <c r="H38" s="17"/>
      <c r="I38" s="18"/>
      <c r="J38" s="17"/>
      <c r="K38" s="17"/>
    </row>
    <row r="39" spans="1:13" ht="15.75" thickBot="1" x14ac:dyDescent="0.3">
      <c r="A39" s="164"/>
      <c r="B39" s="275" t="s">
        <v>30</v>
      </c>
      <c r="C39" s="275"/>
      <c r="D39" s="276"/>
      <c r="E39" s="164"/>
      <c r="F39" s="14"/>
      <c r="G39" s="23"/>
      <c r="H39" s="13"/>
      <c r="I39" s="22"/>
      <c r="J39" s="13"/>
      <c r="K39" s="13"/>
    </row>
    <row r="40" spans="1:13" ht="15.75" x14ac:dyDescent="0.2">
      <c r="A40" s="277" t="s">
        <v>15</v>
      </c>
      <c r="B40" s="165" t="s">
        <v>33</v>
      </c>
      <c r="C40" s="174"/>
      <c r="D40" s="174" t="s">
        <v>114</v>
      </c>
      <c r="E40" s="166" t="s">
        <v>160</v>
      </c>
      <c r="F40" s="79">
        <v>5</v>
      </c>
      <c r="G40" s="80">
        <v>5</v>
      </c>
      <c r="H40" s="80" t="s">
        <v>18</v>
      </c>
      <c r="I40" s="80" t="s">
        <v>26</v>
      </c>
      <c r="J40" s="76" t="s">
        <v>20</v>
      </c>
      <c r="K40" s="81" t="s">
        <v>39</v>
      </c>
    </row>
    <row r="41" spans="1:13" ht="15.75" x14ac:dyDescent="0.2">
      <c r="A41" s="278"/>
      <c r="B41" s="103" t="s">
        <v>33</v>
      </c>
      <c r="C41" s="103"/>
      <c r="D41" s="176" t="s">
        <v>115</v>
      </c>
      <c r="E41" s="167" t="s">
        <v>172</v>
      </c>
      <c r="F41" s="108">
        <v>5</v>
      </c>
      <c r="G41" s="54">
        <v>3</v>
      </c>
      <c r="H41" s="54" t="s">
        <v>18</v>
      </c>
      <c r="I41" s="54" t="s">
        <v>26</v>
      </c>
      <c r="J41" s="83" t="s">
        <v>20</v>
      </c>
      <c r="K41" s="107" t="s">
        <v>34</v>
      </c>
    </row>
    <row r="42" spans="1:13" ht="15.75" x14ac:dyDescent="0.25">
      <c r="A42" s="278"/>
      <c r="B42" s="116" t="s">
        <v>16</v>
      </c>
      <c r="C42" s="116"/>
      <c r="D42" s="116" t="s">
        <v>113</v>
      </c>
      <c r="E42" s="180" t="s">
        <v>177</v>
      </c>
      <c r="F42" s="108">
        <v>5</v>
      </c>
      <c r="G42" s="54">
        <v>3</v>
      </c>
      <c r="H42" s="54" t="s">
        <v>18</v>
      </c>
      <c r="I42" s="54" t="s">
        <v>19</v>
      </c>
      <c r="J42" s="83" t="s">
        <v>20</v>
      </c>
      <c r="K42" s="107" t="s">
        <v>21</v>
      </c>
    </row>
    <row r="43" spans="1:13" ht="31.5" x14ac:dyDescent="0.2">
      <c r="A43" s="278"/>
      <c r="B43" s="103" t="s">
        <v>33</v>
      </c>
      <c r="C43" s="103"/>
      <c r="D43" s="65" t="s">
        <v>116</v>
      </c>
      <c r="E43" s="63" t="s">
        <v>178</v>
      </c>
      <c r="F43" s="108">
        <v>5</v>
      </c>
      <c r="G43" s="54">
        <v>3</v>
      </c>
      <c r="H43" s="54" t="s">
        <v>18</v>
      </c>
      <c r="I43" s="54" t="s">
        <v>42</v>
      </c>
      <c r="J43" s="103" t="s">
        <v>103</v>
      </c>
      <c r="K43" s="107" t="s">
        <v>43</v>
      </c>
    </row>
    <row r="44" spans="1:13" s="115" customFormat="1" ht="15.75" x14ac:dyDescent="0.2">
      <c r="A44" s="278"/>
      <c r="B44" s="103" t="s">
        <v>33</v>
      </c>
      <c r="C44" s="103"/>
      <c r="D44" s="60" t="s">
        <v>117</v>
      </c>
      <c r="E44" s="63" t="s">
        <v>179</v>
      </c>
      <c r="F44" s="54">
        <v>5</v>
      </c>
      <c r="G44" s="54">
        <v>3</v>
      </c>
      <c r="H44" s="54" t="s">
        <v>18</v>
      </c>
      <c r="I44" s="54" t="s">
        <v>26</v>
      </c>
      <c r="J44" s="121" t="s">
        <v>20</v>
      </c>
      <c r="K44" s="107" t="s">
        <v>34</v>
      </c>
    </row>
    <row r="45" spans="1:13" ht="15.75" x14ac:dyDescent="0.2">
      <c r="A45" s="278"/>
      <c r="B45" s="103" t="s">
        <v>16</v>
      </c>
      <c r="C45" s="103"/>
      <c r="D45" s="104" t="s">
        <v>140</v>
      </c>
      <c r="E45" s="170" t="s">
        <v>167</v>
      </c>
      <c r="F45" s="86">
        <v>2</v>
      </c>
      <c r="G45" s="54">
        <v>4</v>
      </c>
      <c r="H45" s="54" t="s">
        <v>28</v>
      </c>
      <c r="I45" s="54" t="s">
        <v>19</v>
      </c>
      <c r="J45" s="82" t="s">
        <v>20</v>
      </c>
      <c r="K45" s="107" t="s">
        <v>21</v>
      </c>
    </row>
    <row r="46" spans="1:13" ht="16.5" thickBot="1" x14ac:dyDescent="0.25">
      <c r="A46" s="279"/>
      <c r="B46" s="210" t="s">
        <v>33</v>
      </c>
      <c r="C46" s="210"/>
      <c r="D46" s="190" t="s">
        <v>141</v>
      </c>
      <c r="E46" s="211" t="s">
        <v>180</v>
      </c>
      <c r="F46" s="152">
        <v>3</v>
      </c>
      <c r="G46" s="153">
        <v>30</v>
      </c>
      <c r="H46" s="153" t="s">
        <v>25</v>
      </c>
      <c r="I46" s="212" t="s">
        <v>26</v>
      </c>
      <c r="J46" s="213" t="s">
        <v>20</v>
      </c>
      <c r="K46" s="154" t="s">
        <v>51</v>
      </c>
    </row>
    <row r="47" spans="1:13" ht="15" x14ac:dyDescent="0.25">
      <c r="A47" s="281" t="s">
        <v>44</v>
      </c>
      <c r="B47" s="282"/>
      <c r="C47" s="282"/>
      <c r="D47" s="282"/>
      <c r="E47" s="282"/>
      <c r="F47" s="16">
        <f>SUM(F40:F46)</f>
        <v>30</v>
      </c>
      <c r="G47" s="16">
        <f>SUM(G40:G46)</f>
        <v>51</v>
      </c>
      <c r="H47" s="17"/>
      <c r="I47" s="18"/>
      <c r="J47" s="17"/>
      <c r="K47" s="17"/>
    </row>
    <row r="48" spans="1:13" ht="15" x14ac:dyDescent="0.25">
      <c r="A48" s="290" t="s">
        <v>45</v>
      </c>
      <c r="B48" s="291"/>
      <c r="C48" s="291"/>
      <c r="D48" s="291"/>
      <c r="E48" s="292"/>
      <c r="F48" s="19">
        <f>F38+F47</f>
        <v>62</v>
      </c>
      <c r="G48" s="20"/>
      <c r="H48" s="20"/>
      <c r="I48" s="21"/>
      <c r="J48" s="20"/>
      <c r="K48" s="20"/>
    </row>
    <row r="49" spans="1:14" ht="15" x14ac:dyDescent="0.25">
      <c r="A49" s="12"/>
      <c r="B49" s="214" t="s">
        <v>46</v>
      </c>
      <c r="C49" s="12"/>
      <c r="D49" s="12"/>
      <c r="E49" s="12"/>
      <c r="F49" s="12"/>
      <c r="G49" s="11"/>
      <c r="H49" s="11"/>
      <c r="I49" s="11"/>
      <c r="J49" s="11"/>
      <c r="K49" s="11"/>
    </row>
    <row r="50" spans="1:14" ht="15.75" thickBot="1" x14ac:dyDescent="0.3">
      <c r="A50" s="164"/>
      <c r="B50" s="275" t="s">
        <v>38</v>
      </c>
      <c r="C50" s="275"/>
      <c r="D50" s="276"/>
      <c r="E50" s="164"/>
      <c r="F50" s="14"/>
      <c r="G50" s="13"/>
      <c r="H50" s="13"/>
      <c r="I50" s="22"/>
      <c r="J50" s="13"/>
      <c r="K50" s="13"/>
    </row>
    <row r="51" spans="1:14" ht="15.75" x14ac:dyDescent="0.2">
      <c r="A51" s="277" t="s">
        <v>15</v>
      </c>
      <c r="B51" s="181" t="s">
        <v>33</v>
      </c>
      <c r="C51" s="75"/>
      <c r="D51" s="182" t="s">
        <v>118</v>
      </c>
      <c r="E51" s="183" t="s">
        <v>181</v>
      </c>
      <c r="F51" s="123">
        <v>5</v>
      </c>
      <c r="G51" s="124">
        <v>3</v>
      </c>
      <c r="H51" s="124" t="s">
        <v>18</v>
      </c>
      <c r="I51" s="105" t="s">
        <v>26</v>
      </c>
      <c r="J51" s="125" t="s">
        <v>20</v>
      </c>
      <c r="K51" s="126" t="s">
        <v>34</v>
      </c>
    </row>
    <row r="52" spans="1:14" ht="15.75" x14ac:dyDescent="0.2">
      <c r="A52" s="278"/>
      <c r="B52" s="66" t="s">
        <v>33</v>
      </c>
      <c r="C52" s="66"/>
      <c r="D52" s="179" t="s">
        <v>119</v>
      </c>
      <c r="E52" s="167" t="s">
        <v>182</v>
      </c>
      <c r="F52" s="120">
        <v>5</v>
      </c>
      <c r="G52" s="57">
        <v>3</v>
      </c>
      <c r="H52" s="57" t="s">
        <v>18</v>
      </c>
      <c r="I52" s="54" t="s">
        <v>26</v>
      </c>
      <c r="J52" s="52" t="s">
        <v>20</v>
      </c>
      <c r="K52" s="127" t="s">
        <v>34</v>
      </c>
    </row>
    <row r="53" spans="1:14" ht="15.75" x14ac:dyDescent="0.2">
      <c r="A53" s="278"/>
      <c r="B53" s="184" t="s">
        <v>33</v>
      </c>
      <c r="C53" s="103"/>
      <c r="D53" s="60" t="s">
        <v>121</v>
      </c>
      <c r="E53" s="63" t="s">
        <v>183</v>
      </c>
      <c r="F53" s="128">
        <v>5</v>
      </c>
      <c r="G53" s="129">
        <v>3</v>
      </c>
      <c r="H53" s="129" t="s">
        <v>18</v>
      </c>
      <c r="I53" s="130" t="s">
        <v>26</v>
      </c>
      <c r="J53" s="52" t="s">
        <v>20</v>
      </c>
      <c r="K53" s="127" t="s">
        <v>34</v>
      </c>
    </row>
    <row r="54" spans="1:14" ht="31.5" x14ac:dyDescent="0.2">
      <c r="A54" s="278"/>
      <c r="B54" s="66" t="s">
        <v>33</v>
      </c>
      <c r="C54" s="103"/>
      <c r="D54" s="66" t="s">
        <v>122</v>
      </c>
      <c r="E54" s="63" t="s">
        <v>184</v>
      </c>
      <c r="F54" s="120">
        <v>5</v>
      </c>
      <c r="G54" s="57">
        <v>3</v>
      </c>
      <c r="H54" s="57" t="s">
        <v>18</v>
      </c>
      <c r="I54" s="132" t="s">
        <v>42</v>
      </c>
      <c r="J54" s="52" t="s">
        <v>20</v>
      </c>
      <c r="K54" s="131" t="s">
        <v>43</v>
      </c>
      <c r="M54" s="4" t="s">
        <v>40</v>
      </c>
      <c r="N54" s="4" t="s">
        <v>40</v>
      </c>
    </row>
    <row r="55" spans="1:14" ht="31.5" x14ac:dyDescent="0.2">
      <c r="A55" s="278"/>
      <c r="B55" s="185" t="s">
        <v>33</v>
      </c>
      <c r="C55" s="103"/>
      <c r="D55" s="155" t="s">
        <v>126</v>
      </c>
      <c r="E55" s="63" t="s">
        <v>185</v>
      </c>
      <c r="F55" s="128">
        <v>5</v>
      </c>
      <c r="G55" s="129">
        <v>3</v>
      </c>
      <c r="H55" s="129" t="s">
        <v>18</v>
      </c>
      <c r="I55" s="130" t="s">
        <v>26</v>
      </c>
      <c r="J55" s="52" t="s">
        <v>20</v>
      </c>
      <c r="K55" s="127" t="s">
        <v>34</v>
      </c>
    </row>
    <row r="56" spans="1:14" ht="15.75" x14ac:dyDescent="0.2">
      <c r="A56" s="278"/>
      <c r="B56" s="255" t="s">
        <v>127</v>
      </c>
      <c r="C56" s="52"/>
      <c r="D56" s="255">
        <v>3233</v>
      </c>
      <c r="E56" s="114" t="s">
        <v>120</v>
      </c>
      <c r="F56" s="256">
        <v>5</v>
      </c>
      <c r="G56" s="288">
        <v>3</v>
      </c>
      <c r="H56" s="288" t="s">
        <v>18</v>
      </c>
      <c r="I56" s="312" t="s">
        <v>48</v>
      </c>
      <c r="J56" s="313" t="s">
        <v>49</v>
      </c>
      <c r="K56" s="258" t="s">
        <v>34</v>
      </c>
    </row>
    <row r="57" spans="1:14" ht="16.5" thickBot="1" x14ac:dyDescent="0.25">
      <c r="A57" s="278"/>
      <c r="B57" s="286"/>
      <c r="C57" s="216"/>
      <c r="D57" s="286"/>
      <c r="E57" s="217" t="s">
        <v>128</v>
      </c>
      <c r="F57" s="287"/>
      <c r="G57" s="289"/>
      <c r="H57" s="289"/>
      <c r="I57" s="257"/>
      <c r="J57" s="314"/>
      <c r="K57" s="315"/>
    </row>
    <row r="58" spans="1:14" ht="15" x14ac:dyDescent="0.25">
      <c r="A58" s="281" t="s">
        <v>50</v>
      </c>
      <c r="B58" s="282"/>
      <c r="C58" s="282"/>
      <c r="D58" s="282"/>
      <c r="E58" s="282"/>
      <c r="F58" s="16">
        <f>SUM(F51:F57)</f>
        <v>30</v>
      </c>
      <c r="G58" s="16"/>
      <c r="H58" s="17"/>
      <c r="I58" s="24"/>
      <c r="J58" s="17"/>
      <c r="K58" s="17"/>
    </row>
    <row r="59" spans="1:14" ht="15.75" thickBot="1" x14ac:dyDescent="0.3">
      <c r="A59" s="164"/>
      <c r="B59" s="275" t="s">
        <v>30</v>
      </c>
      <c r="C59" s="275"/>
      <c r="D59" s="276"/>
      <c r="E59" s="164"/>
      <c r="F59" s="14"/>
      <c r="G59" s="13"/>
      <c r="H59" s="13"/>
      <c r="I59" s="22"/>
      <c r="J59" s="13"/>
      <c r="K59" s="13"/>
    </row>
    <row r="60" spans="1:14" ht="18.75" customHeight="1" x14ac:dyDescent="0.2">
      <c r="A60" s="277" t="s">
        <v>15</v>
      </c>
      <c r="B60" s="186" t="s">
        <v>33</v>
      </c>
      <c r="C60" s="140"/>
      <c r="D60" s="187" t="s">
        <v>142</v>
      </c>
      <c r="E60" s="188" t="s">
        <v>186</v>
      </c>
      <c r="F60" s="123">
        <v>5</v>
      </c>
      <c r="G60" s="124">
        <v>3</v>
      </c>
      <c r="H60" s="124" t="s">
        <v>18</v>
      </c>
      <c r="I60" s="136" t="s">
        <v>42</v>
      </c>
      <c r="J60" s="165" t="s">
        <v>103</v>
      </c>
      <c r="K60" s="137" t="s">
        <v>43</v>
      </c>
    </row>
    <row r="61" spans="1:14" ht="28.5" customHeight="1" x14ac:dyDescent="0.2">
      <c r="A61" s="278"/>
      <c r="B61" s="199" t="s">
        <v>33</v>
      </c>
      <c r="C61" s="103"/>
      <c r="D61" s="64" t="s">
        <v>143</v>
      </c>
      <c r="E61" s="63" t="s">
        <v>187</v>
      </c>
      <c r="F61" s="195">
        <v>5</v>
      </c>
      <c r="G61" s="196">
        <v>3</v>
      </c>
      <c r="H61" s="196" t="s">
        <v>18</v>
      </c>
      <c r="I61" s="197" t="s">
        <v>42</v>
      </c>
      <c r="J61" s="103" t="s">
        <v>103</v>
      </c>
      <c r="K61" s="194" t="s">
        <v>43</v>
      </c>
    </row>
    <row r="62" spans="1:14" ht="15.75" customHeight="1" x14ac:dyDescent="0.2">
      <c r="A62" s="278"/>
      <c r="B62" s="64" t="s">
        <v>33</v>
      </c>
      <c r="C62" s="103"/>
      <c r="D62" s="64">
        <v>3236</v>
      </c>
      <c r="E62" s="63" t="s">
        <v>120</v>
      </c>
      <c r="F62" s="120">
        <v>5</v>
      </c>
      <c r="G62" s="193">
        <v>3</v>
      </c>
      <c r="H62" s="193" t="s">
        <v>18</v>
      </c>
      <c r="I62" s="197" t="s">
        <v>48</v>
      </c>
      <c r="J62" s="52" t="s">
        <v>20</v>
      </c>
      <c r="K62" s="139" t="s">
        <v>34</v>
      </c>
    </row>
    <row r="63" spans="1:14" ht="15.75" customHeight="1" x14ac:dyDescent="0.2">
      <c r="A63" s="278"/>
      <c r="B63" s="189" t="s">
        <v>33</v>
      </c>
      <c r="C63" s="117"/>
      <c r="D63" s="64">
        <v>3237</v>
      </c>
      <c r="E63" s="63" t="s">
        <v>120</v>
      </c>
      <c r="F63" s="195">
        <v>5</v>
      </c>
      <c r="G63" s="196">
        <v>3</v>
      </c>
      <c r="H63" s="196" t="s">
        <v>18</v>
      </c>
      <c r="I63" s="197" t="s">
        <v>48</v>
      </c>
      <c r="J63" s="52" t="s">
        <v>20</v>
      </c>
      <c r="K63" s="139" t="s">
        <v>34</v>
      </c>
    </row>
    <row r="64" spans="1:14" ht="15.75" x14ac:dyDescent="0.2">
      <c r="A64" s="278"/>
      <c r="B64" s="255" t="s">
        <v>127</v>
      </c>
      <c r="C64" s="218"/>
      <c r="D64" s="255">
        <v>3238</v>
      </c>
      <c r="E64" s="114" t="s">
        <v>120</v>
      </c>
      <c r="F64" s="256">
        <v>5</v>
      </c>
      <c r="G64" s="288">
        <v>3</v>
      </c>
      <c r="H64" s="288" t="s">
        <v>18</v>
      </c>
      <c r="I64" s="312" t="s">
        <v>48</v>
      </c>
      <c r="J64" s="313" t="s">
        <v>49</v>
      </c>
      <c r="K64" s="258" t="s">
        <v>34</v>
      </c>
    </row>
    <row r="65" spans="1:28" ht="15.75" x14ac:dyDescent="0.2">
      <c r="A65" s="278"/>
      <c r="B65" s="255"/>
      <c r="C65" s="52"/>
      <c r="D65" s="255"/>
      <c r="E65" s="114" t="s">
        <v>128</v>
      </c>
      <c r="F65" s="256"/>
      <c r="G65" s="288"/>
      <c r="H65" s="288"/>
      <c r="I65" s="312"/>
      <c r="J65" s="313"/>
      <c r="K65" s="260"/>
    </row>
    <row r="66" spans="1:28" ht="16.5" thickBot="1" x14ac:dyDescent="0.25">
      <c r="A66" s="279"/>
      <c r="B66" s="190" t="s">
        <v>33</v>
      </c>
      <c r="C66" s="67"/>
      <c r="D66" s="67" t="s">
        <v>144</v>
      </c>
      <c r="E66" s="141" t="s">
        <v>57</v>
      </c>
      <c r="F66" s="133">
        <v>5</v>
      </c>
      <c r="G66" s="25">
        <v>30</v>
      </c>
      <c r="H66" s="25" t="s">
        <v>25</v>
      </c>
      <c r="I66" s="134" t="s">
        <v>26</v>
      </c>
      <c r="J66" s="216" t="s">
        <v>20</v>
      </c>
      <c r="K66" s="118" t="s">
        <v>51</v>
      </c>
    </row>
    <row r="67" spans="1:28" ht="15" x14ac:dyDescent="0.25">
      <c r="A67" s="251" t="s">
        <v>52</v>
      </c>
      <c r="B67" s="252"/>
      <c r="C67" s="252"/>
      <c r="D67" s="252"/>
      <c r="E67" s="252"/>
      <c r="F67" s="16">
        <f>SUM(F60:F66)</f>
        <v>30</v>
      </c>
      <c r="G67" s="16"/>
      <c r="H67" s="17"/>
      <c r="I67" s="18"/>
      <c r="J67" s="17"/>
      <c r="K67" s="42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</row>
    <row r="68" spans="1:28" ht="15" x14ac:dyDescent="0.25">
      <c r="A68" s="283" t="s">
        <v>53</v>
      </c>
      <c r="B68" s="284"/>
      <c r="C68" s="284"/>
      <c r="D68" s="284"/>
      <c r="E68" s="285"/>
      <c r="F68" s="19">
        <f>F58+F67</f>
        <v>60</v>
      </c>
      <c r="G68" s="20"/>
      <c r="H68" s="20"/>
      <c r="I68" s="21"/>
      <c r="J68" s="20"/>
      <c r="K68" s="68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</row>
    <row r="69" spans="1:28" ht="15" x14ac:dyDescent="0.25">
      <c r="A69" s="11"/>
      <c r="B69" s="270" t="s">
        <v>54</v>
      </c>
      <c r="C69" s="270"/>
      <c r="D69" s="271"/>
      <c r="E69" s="11"/>
      <c r="F69" s="12"/>
      <c r="G69" s="11"/>
      <c r="H69" s="11"/>
      <c r="I69" s="11"/>
      <c r="J69" s="11"/>
      <c r="K69" s="69"/>
      <c r="L69" s="72"/>
      <c r="M69" s="72"/>
      <c r="N69" s="72"/>
      <c r="O69" s="72"/>
      <c r="P69" s="72"/>
      <c r="Q69" s="73"/>
      <c r="R69" s="73"/>
      <c r="S69" s="71"/>
      <c r="T69" s="71"/>
      <c r="U69" s="71"/>
      <c r="V69" s="71"/>
      <c r="W69" s="71"/>
      <c r="X69" s="71"/>
      <c r="Y69" s="71"/>
      <c r="Z69" s="71"/>
      <c r="AA69" s="71"/>
      <c r="AB69" s="71"/>
    </row>
    <row r="70" spans="1:28" ht="15.75" thickBot="1" x14ac:dyDescent="0.3">
      <c r="A70" s="13"/>
      <c r="B70" s="253" t="s">
        <v>38</v>
      </c>
      <c r="C70" s="253"/>
      <c r="D70" s="254"/>
      <c r="E70" s="191"/>
      <c r="F70" s="14"/>
      <c r="G70" s="13"/>
      <c r="H70" s="13"/>
      <c r="I70" s="22"/>
      <c r="J70" s="13"/>
      <c r="K70" s="41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</row>
    <row r="71" spans="1:28" ht="31.5" x14ac:dyDescent="0.2">
      <c r="A71" s="233" t="s">
        <v>15</v>
      </c>
      <c r="B71" s="247" t="s">
        <v>33</v>
      </c>
      <c r="C71" s="143"/>
      <c r="D71" s="144" t="s">
        <v>145</v>
      </c>
      <c r="E71" s="223" t="s">
        <v>190</v>
      </c>
      <c r="F71" s="264">
        <v>5</v>
      </c>
      <c r="G71" s="265">
        <v>3</v>
      </c>
      <c r="H71" s="265" t="s">
        <v>18</v>
      </c>
      <c r="I71" s="261" t="s">
        <v>47</v>
      </c>
      <c r="J71" s="266" t="s">
        <v>112</v>
      </c>
      <c r="K71" s="280" t="s">
        <v>43</v>
      </c>
    </row>
    <row r="72" spans="1:28" ht="15.75" x14ac:dyDescent="0.2">
      <c r="A72" s="234"/>
      <c r="B72" s="248"/>
      <c r="C72" s="52"/>
      <c r="D72" s="145" t="s">
        <v>146</v>
      </c>
      <c r="E72" s="229" t="s">
        <v>188</v>
      </c>
      <c r="F72" s="237"/>
      <c r="G72" s="240"/>
      <c r="H72" s="240"/>
      <c r="I72" s="262"/>
      <c r="J72" s="267"/>
      <c r="K72" s="259"/>
    </row>
    <row r="73" spans="1:28" ht="15.75" x14ac:dyDescent="0.2">
      <c r="A73" s="234"/>
      <c r="B73" s="249"/>
      <c r="C73" s="52"/>
      <c r="D73" s="145" t="s">
        <v>147</v>
      </c>
      <c r="E73" s="167" t="s">
        <v>202</v>
      </c>
      <c r="F73" s="238"/>
      <c r="G73" s="241"/>
      <c r="H73" s="241"/>
      <c r="I73" s="263"/>
      <c r="J73" s="268"/>
      <c r="K73" s="260"/>
    </row>
    <row r="74" spans="1:28" ht="15.75" customHeight="1" x14ac:dyDescent="0.2">
      <c r="A74" s="234"/>
      <c r="B74" s="250" t="s">
        <v>33</v>
      </c>
      <c r="C74" s="52"/>
      <c r="D74" s="145" t="s">
        <v>148</v>
      </c>
      <c r="E74" s="167" t="s">
        <v>189</v>
      </c>
      <c r="F74" s="236">
        <v>5</v>
      </c>
      <c r="G74" s="239">
        <v>3</v>
      </c>
      <c r="H74" s="239" t="s">
        <v>18</v>
      </c>
      <c r="I74" s="242" t="s">
        <v>47</v>
      </c>
      <c r="J74" s="269" t="s">
        <v>112</v>
      </c>
      <c r="K74" s="258" t="s">
        <v>43</v>
      </c>
    </row>
    <row r="75" spans="1:28" ht="40.5" customHeight="1" x14ac:dyDescent="0.2">
      <c r="A75" s="234"/>
      <c r="B75" s="248"/>
      <c r="C75" s="52"/>
      <c r="D75" s="227" t="s">
        <v>200</v>
      </c>
      <c r="E75" s="167" t="s">
        <v>203</v>
      </c>
      <c r="F75" s="237"/>
      <c r="G75" s="240"/>
      <c r="H75" s="240"/>
      <c r="I75" s="243"/>
      <c r="J75" s="267"/>
      <c r="K75" s="259"/>
    </row>
    <row r="76" spans="1:28" ht="29.1" customHeight="1" x14ac:dyDescent="0.2">
      <c r="A76" s="234"/>
      <c r="B76" s="249"/>
      <c r="C76" s="52"/>
      <c r="D76" s="145" t="s">
        <v>149</v>
      </c>
      <c r="E76" s="167" t="s">
        <v>204</v>
      </c>
      <c r="F76" s="238"/>
      <c r="G76" s="241"/>
      <c r="H76" s="241"/>
      <c r="I76" s="244"/>
      <c r="J76" s="268"/>
      <c r="K76" s="260"/>
    </row>
    <row r="77" spans="1:28" ht="31.5" x14ac:dyDescent="0.2">
      <c r="A77" s="234"/>
      <c r="B77" s="250" t="s">
        <v>33</v>
      </c>
      <c r="C77" s="52"/>
      <c r="D77" s="119" t="s">
        <v>150</v>
      </c>
      <c r="E77" s="167" t="s">
        <v>205</v>
      </c>
      <c r="F77" s="236">
        <v>5</v>
      </c>
      <c r="G77" s="239">
        <v>3</v>
      </c>
      <c r="H77" s="239" t="s">
        <v>18</v>
      </c>
      <c r="I77" s="242" t="s">
        <v>47</v>
      </c>
      <c r="J77" s="269" t="s">
        <v>112</v>
      </c>
      <c r="K77" s="258" t="s">
        <v>43</v>
      </c>
    </row>
    <row r="78" spans="1:28" ht="15.75" x14ac:dyDescent="0.2">
      <c r="A78" s="234"/>
      <c r="B78" s="248"/>
      <c r="C78" s="52"/>
      <c r="D78" s="119" t="s">
        <v>151</v>
      </c>
      <c r="E78" s="167" t="s">
        <v>191</v>
      </c>
      <c r="F78" s="237"/>
      <c r="G78" s="240"/>
      <c r="H78" s="240"/>
      <c r="I78" s="243"/>
      <c r="J78" s="267"/>
      <c r="K78" s="259"/>
    </row>
    <row r="79" spans="1:28" ht="15.75" x14ac:dyDescent="0.2">
      <c r="A79" s="234"/>
      <c r="B79" s="249"/>
      <c r="C79" s="52"/>
      <c r="D79" s="119" t="s">
        <v>152</v>
      </c>
      <c r="E79" s="167" t="s">
        <v>206</v>
      </c>
      <c r="F79" s="238"/>
      <c r="G79" s="241"/>
      <c r="H79" s="241"/>
      <c r="I79" s="244"/>
      <c r="J79" s="268"/>
      <c r="K79" s="260"/>
    </row>
    <row r="80" spans="1:28" ht="15.75" x14ac:dyDescent="0.2">
      <c r="A80" s="234"/>
      <c r="B80" s="250" t="s">
        <v>33</v>
      </c>
      <c r="C80" s="52"/>
      <c r="D80" s="119" t="s">
        <v>153</v>
      </c>
      <c r="E80" s="167" t="s">
        <v>207</v>
      </c>
      <c r="F80" s="236">
        <v>5</v>
      </c>
      <c r="G80" s="239">
        <v>3</v>
      </c>
      <c r="H80" s="239" t="s">
        <v>18</v>
      </c>
      <c r="I80" s="242" t="s">
        <v>47</v>
      </c>
      <c r="J80" s="269" t="s">
        <v>20</v>
      </c>
      <c r="K80" s="258" t="s">
        <v>43</v>
      </c>
    </row>
    <row r="81" spans="1:84" ht="15.75" x14ac:dyDescent="0.2">
      <c r="A81" s="234"/>
      <c r="B81" s="248"/>
      <c r="C81" s="52"/>
      <c r="D81" s="119" t="s">
        <v>154</v>
      </c>
      <c r="E81" s="167" t="s">
        <v>192</v>
      </c>
      <c r="F81" s="237"/>
      <c r="G81" s="240"/>
      <c r="H81" s="240"/>
      <c r="I81" s="243"/>
      <c r="J81" s="267"/>
      <c r="K81" s="259"/>
    </row>
    <row r="82" spans="1:84" ht="15.75" x14ac:dyDescent="0.2">
      <c r="A82" s="234"/>
      <c r="B82" s="249"/>
      <c r="C82" s="52"/>
      <c r="D82" s="119" t="s">
        <v>155</v>
      </c>
      <c r="E82" s="167" t="s">
        <v>193</v>
      </c>
      <c r="F82" s="238"/>
      <c r="G82" s="241"/>
      <c r="H82" s="241"/>
      <c r="I82" s="244"/>
      <c r="J82" s="268"/>
      <c r="K82" s="260"/>
    </row>
    <row r="83" spans="1:84" ht="15.75" x14ac:dyDescent="0.2">
      <c r="A83" s="234"/>
      <c r="B83" s="200" t="s">
        <v>33</v>
      </c>
      <c r="C83" s="52"/>
      <c r="D83" s="122">
        <v>4244</v>
      </c>
      <c r="E83" s="167" t="s">
        <v>120</v>
      </c>
      <c r="F83" s="120">
        <v>5</v>
      </c>
      <c r="G83" s="193">
        <v>3</v>
      </c>
      <c r="H83" s="193" t="s">
        <v>18</v>
      </c>
      <c r="I83" s="132" t="s">
        <v>26</v>
      </c>
      <c r="J83" s="198" t="s">
        <v>20</v>
      </c>
      <c r="K83" s="142" t="s">
        <v>34</v>
      </c>
    </row>
    <row r="84" spans="1:84" ht="15.75" x14ac:dyDescent="0.2">
      <c r="A84" s="245"/>
      <c r="B84" s="255" t="s">
        <v>127</v>
      </c>
      <c r="C84" s="52"/>
      <c r="D84" s="255">
        <v>4245</v>
      </c>
      <c r="E84" s="114" t="s">
        <v>120</v>
      </c>
      <c r="F84" s="256">
        <v>5</v>
      </c>
      <c r="G84" s="288">
        <v>3</v>
      </c>
      <c r="H84" s="288" t="s">
        <v>18</v>
      </c>
      <c r="I84" s="312" t="s">
        <v>48</v>
      </c>
      <c r="J84" s="313" t="s">
        <v>49</v>
      </c>
      <c r="K84" s="318" t="s">
        <v>34</v>
      </c>
    </row>
    <row r="85" spans="1:84" ht="15.75" x14ac:dyDescent="0.2">
      <c r="A85" s="245"/>
      <c r="B85" s="255"/>
      <c r="C85" s="52"/>
      <c r="D85" s="255"/>
      <c r="E85" s="114" t="s">
        <v>128</v>
      </c>
      <c r="F85" s="256"/>
      <c r="G85" s="288"/>
      <c r="H85" s="288"/>
      <c r="I85" s="312"/>
      <c r="J85" s="313"/>
      <c r="K85" s="318"/>
    </row>
    <row r="86" spans="1:84" ht="15.75" x14ac:dyDescent="0.2">
      <c r="A86" s="245"/>
      <c r="B86" s="317" t="s">
        <v>127</v>
      </c>
      <c r="C86" s="219"/>
      <c r="D86" s="317">
        <v>4246</v>
      </c>
      <c r="E86" s="138" t="s">
        <v>120</v>
      </c>
      <c r="F86" s="238">
        <v>5</v>
      </c>
      <c r="G86" s="241">
        <v>3</v>
      </c>
      <c r="H86" s="241" t="s">
        <v>18</v>
      </c>
      <c r="I86" s="244" t="s">
        <v>48</v>
      </c>
      <c r="J86" s="316" t="s">
        <v>49</v>
      </c>
      <c r="K86" s="259" t="s">
        <v>34</v>
      </c>
    </row>
    <row r="87" spans="1:84" ht="16.5" thickBot="1" x14ac:dyDescent="0.25">
      <c r="A87" s="246"/>
      <c r="B87" s="286"/>
      <c r="C87" s="216"/>
      <c r="D87" s="286"/>
      <c r="E87" s="217" t="s">
        <v>128</v>
      </c>
      <c r="F87" s="287"/>
      <c r="G87" s="289"/>
      <c r="H87" s="289"/>
      <c r="I87" s="257"/>
      <c r="J87" s="314"/>
      <c r="K87" s="315"/>
    </row>
    <row r="88" spans="1:84" ht="15" x14ac:dyDescent="0.25">
      <c r="A88" s="251" t="s">
        <v>55</v>
      </c>
      <c r="B88" s="252"/>
      <c r="C88" s="252"/>
      <c r="D88" s="252"/>
      <c r="E88" s="252"/>
      <c r="F88" s="16">
        <f>SUM(F71:F87)</f>
        <v>35</v>
      </c>
      <c r="G88" s="16"/>
      <c r="H88" s="17"/>
      <c r="I88" s="18"/>
      <c r="J88" s="17"/>
      <c r="K88" s="42"/>
      <c r="L88" s="74"/>
      <c r="M88" s="74"/>
      <c r="N88" s="74"/>
      <c r="O88" s="74"/>
      <c r="P88" s="74"/>
      <c r="Q88" s="74"/>
      <c r="R88" s="74"/>
      <c r="S88" s="70"/>
      <c r="T88" s="74"/>
      <c r="U88" s="74"/>
      <c r="V88" s="74"/>
      <c r="W88" s="74"/>
      <c r="X88" s="74"/>
      <c r="Y88" s="74"/>
      <c r="Z88" s="56"/>
      <c r="AA88" s="70"/>
      <c r="AB88" s="7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</row>
    <row r="89" spans="1:84" ht="15.75" thickBot="1" x14ac:dyDescent="0.3">
      <c r="A89" s="13"/>
      <c r="B89" s="253" t="s">
        <v>30</v>
      </c>
      <c r="C89" s="253"/>
      <c r="D89" s="254"/>
      <c r="E89" s="13"/>
      <c r="F89" s="14"/>
      <c r="G89" s="13"/>
      <c r="H89" s="13"/>
      <c r="I89" s="22"/>
      <c r="J89" s="13"/>
      <c r="K89" s="41"/>
      <c r="L89" s="74"/>
      <c r="M89" s="74"/>
      <c r="N89" s="74"/>
      <c r="O89" s="74"/>
      <c r="P89" s="74"/>
      <c r="Q89" s="74"/>
      <c r="R89" s="74"/>
      <c r="S89" s="70"/>
      <c r="T89" s="74"/>
      <c r="U89" s="74"/>
      <c r="V89" s="74"/>
      <c r="W89" s="74"/>
      <c r="X89" s="74"/>
      <c r="Y89" s="74"/>
      <c r="Z89" s="74"/>
      <c r="AA89" s="70"/>
      <c r="AB89" s="7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</row>
    <row r="90" spans="1:84" ht="28.7" customHeight="1" x14ac:dyDescent="0.2">
      <c r="A90" s="233" t="s">
        <v>15</v>
      </c>
      <c r="B90" s="146" t="s">
        <v>33</v>
      </c>
      <c r="C90" s="146"/>
      <c r="D90" s="208" t="s">
        <v>156</v>
      </c>
      <c r="E90" s="209" t="s">
        <v>57</v>
      </c>
      <c r="F90" s="79">
        <v>4</v>
      </c>
      <c r="G90" s="80">
        <v>30</v>
      </c>
      <c r="H90" s="80" t="s">
        <v>25</v>
      </c>
      <c r="I90" s="151" t="s">
        <v>26</v>
      </c>
      <c r="J90" s="135" t="s">
        <v>20</v>
      </c>
      <c r="K90" s="137" t="s">
        <v>51</v>
      </c>
    </row>
    <row r="91" spans="1:84" ht="25.35" customHeight="1" x14ac:dyDescent="0.2">
      <c r="A91" s="234"/>
      <c r="B91" s="51" t="s">
        <v>33</v>
      </c>
      <c r="C91" s="51"/>
      <c r="D91" s="207" t="s">
        <v>157</v>
      </c>
      <c r="E91" s="207" t="s">
        <v>58</v>
      </c>
      <c r="F91" s="98">
        <v>5</v>
      </c>
      <c r="G91" s="203">
        <v>30</v>
      </c>
      <c r="H91" s="203" t="s">
        <v>25</v>
      </c>
      <c r="I91" s="204" t="s">
        <v>42</v>
      </c>
      <c r="J91" s="205" t="s">
        <v>20</v>
      </c>
      <c r="K91" s="206" t="s">
        <v>51</v>
      </c>
    </row>
    <row r="92" spans="1:84" ht="38.25" customHeight="1" thickBot="1" x14ac:dyDescent="0.25">
      <c r="A92" s="235"/>
      <c r="B92" s="102" t="s">
        <v>33</v>
      </c>
      <c r="C92" s="102"/>
      <c r="D92" s="91" t="s">
        <v>158</v>
      </c>
      <c r="E92" s="147" t="s">
        <v>59</v>
      </c>
      <c r="F92" s="95">
        <v>12</v>
      </c>
      <c r="G92" s="148" t="s">
        <v>60</v>
      </c>
      <c r="H92" s="96"/>
      <c r="I92" s="149" t="s">
        <v>56</v>
      </c>
      <c r="J92" s="102" t="s">
        <v>61</v>
      </c>
      <c r="K92" s="150" t="s">
        <v>62</v>
      </c>
    </row>
    <row r="93" spans="1:84" ht="15" x14ac:dyDescent="0.25">
      <c r="A93" s="251" t="s">
        <v>63</v>
      </c>
      <c r="B93" s="252"/>
      <c r="C93" s="252"/>
      <c r="D93" s="252"/>
      <c r="E93" s="252"/>
      <c r="F93" s="16">
        <f>SUM(F90:F92)</f>
        <v>21</v>
      </c>
      <c r="G93" s="16"/>
      <c r="H93" s="17"/>
      <c r="I93" s="17"/>
      <c r="J93" s="17"/>
      <c r="K93" s="17"/>
    </row>
    <row r="94" spans="1:84" ht="15" x14ac:dyDescent="0.25">
      <c r="A94" s="283" t="s">
        <v>64</v>
      </c>
      <c r="B94" s="284"/>
      <c r="C94" s="284"/>
      <c r="D94" s="284"/>
      <c r="E94" s="285"/>
      <c r="F94" s="19">
        <f>F88+F93</f>
        <v>56</v>
      </c>
      <c r="G94" s="20"/>
      <c r="H94" s="20"/>
      <c r="I94" s="20"/>
      <c r="J94" s="20"/>
      <c r="K94" s="20"/>
    </row>
    <row r="95" spans="1:84" ht="21.75" customHeight="1" x14ac:dyDescent="0.25">
      <c r="A95" s="306" t="s">
        <v>65</v>
      </c>
      <c r="B95" s="307"/>
      <c r="C95" s="307"/>
      <c r="D95" s="307"/>
      <c r="E95" s="308"/>
      <c r="F95" s="26">
        <f>F28+F48+F68+F94</f>
        <v>240</v>
      </c>
      <c r="G95" s="27"/>
      <c r="H95" s="27"/>
      <c r="I95" s="27"/>
      <c r="J95" s="27"/>
      <c r="K95" s="27"/>
    </row>
    <row r="96" spans="1:84" s="43" customFormat="1" ht="17.25" customHeight="1" x14ac:dyDescent="0.25">
      <c r="A96" s="310" t="s">
        <v>91</v>
      </c>
      <c r="B96" s="310"/>
      <c r="C96" s="310"/>
      <c r="D96" s="310"/>
      <c r="E96" s="310"/>
      <c r="F96" s="310"/>
      <c r="G96" s="310"/>
      <c r="H96" s="310"/>
      <c r="I96" s="310"/>
      <c r="J96" s="311"/>
    </row>
    <row r="97" spans="1:11" s="43" customFormat="1" ht="17.25" customHeight="1" x14ac:dyDescent="0.25">
      <c r="A97" s="44"/>
      <c r="B97" s="45"/>
      <c r="C97" s="45"/>
      <c r="D97" s="44"/>
      <c r="E97" s="46"/>
      <c r="F97" s="44"/>
      <c r="G97" s="44"/>
      <c r="H97" s="44"/>
      <c r="I97" s="46"/>
      <c r="J97" s="202"/>
    </row>
    <row r="98" spans="1:11" s="43" customFormat="1" ht="15.75" x14ac:dyDescent="0.2">
      <c r="A98" s="222"/>
      <c r="B98" s="220" t="s">
        <v>92</v>
      </c>
      <c r="C98" s="220" t="s">
        <v>129</v>
      </c>
      <c r="D98" s="220" t="s">
        <v>93</v>
      </c>
      <c r="E98" s="220" t="s">
        <v>94</v>
      </c>
      <c r="F98" s="220" t="s">
        <v>95</v>
      </c>
      <c r="G98" s="220" t="s">
        <v>96</v>
      </c>
      <c r="H98" s="221" t="s">
        <v>97</v>
      </c>
      <c r="I98" s="220" t="s">
        <v>98</v>
      </c>
      <c r="J98" s="49"/>
      <c r="K98" s="50"/>
    </row>
    <row r="99" spans="1:11" s="43" customFormat="1" ht="15.75" customHeight="1" x14ac:dyDescent="0.25">
      <c r="A99" s="222"/>
      <c r="B99" s="51" t="s">
        <v>33</v>
      </c>
      <c r="C99" s="51"/>
      <c r="D99" s="52" t="s">
        <v>130</v>
      </c>
      <c r="E99" s="230" t="s">
        <v>194</v>
      </c>
      <c r="F99" s="53">
        <v>5</v>
      </c>
      <c r="G99" s="54" t="s">
        <v>18</v>
      </c>
      <c r="H99" s="48" t="s">
        <v>48</v>
      </c>
      <c r="I99" s="103" t="s">
        <v>103</v>
      </c>
      <c r="J99" s="49"/>
      <c r="K99" s="50"/>
    </row>
    <row r="100" spans="1:11" s="43" customFormat="1" ht="15.75" customHeight="1" x14ac:dyDescent="0.25">
      <c r="A100" s="222"/>
      <c r="B100" s="51" t="s">
        <v>33</v>
      </c>
      <c r="C100" s="51"/>
      <c r="D100" s="228" t="s">
        <v>199</v>
      </c>
      <c r="E100" s="180" t="s">
        <v>208</v>
      </c>
      <c r="F100" s="53">
        <v>5</v>
      </c>
      <c r="G100" s="54" t="s">
        <v>18</v>
      </c>
      <c r="H100" s="48" t="s">
        <v>48</v>
      </c>
      <c r="I100" s="103" t="s">
        <v>103</v>
      </c>
      <c r="J100" s="49"/>
      <c r="K100" s="50"/>
    </row>
    <row r="101" spans="1:11" s="43" customFormat="1" ht="29.25" customHeight="1" x14ac:dyDescent="0.25">
      <c r="A101" s="222"/>
      <c r="B101" s="51" t="s">
        <v>33</v>
      </c>
      <c r="C101" s="51"/>
      <c r="D101" s="52" t="s">
        <v>131</v>
      </c>
      <c r="E101" s="180" t="s">
        <v>209</v>
      </c>
      <c r="F101" s="53">
        <v>5</v>
      </c>
      <c r="G101" s="54" t="s">
        <v>18</v>
      </c>
      <c r="H101" s="48" t="s">
        <v>48</v>
      </c>
      <c r="I101" s="47" t="s">
        <v>20</v>
      </c>
      <c r="J101" s="49"/>
      <c r="K101" s="50"/>
    </row>
    <row r="102" spans="1:11" s="43" customFormat="1" ht="15.75" customHeight="1" x14ac:dyDescent="0.25">
      <c r="A102" s="222"/>
      <c r="B102" s="51" t="s">
        <v>33</v>
      </c>
      <c r="C102" s="51"/>
      <c r="D102" s="52" t="s">
        <v>132</v>
      </c>
      <c r="E102" s="180" t="s">
        <v>195</v>
      </c>
      <c r="F102" s="53">
        <v>5</v>
      </c>
      <c r="G102" s="54" t="s">
        <v>18</v>
      </c>
      <c r="H102" s="48" t="s">
        <v>48</v>
      </c>
      <c r="I102" s="113" t="s">
        <v>125</v>
      </c>
      <c r="J102" s="49"/>
      <c r="K102" s="50"/>
    </row>
    <row r="103" spans="1:11" s="43" customFormat="1" ht="15.75" x14ac:dyDescent="0.25">
      <c r="A103" s="222"/>
      <c r="B103" s="51" t="s">
        <v>33</v>
      </c>
      <c r="C103" s="51"/>
      <c r="D103" s="52" t="s">
        <v>133</v>
      </c>
      <c r="E103" s="180" t="s">
        <v>210</v>
      </c>
      <c r="F103" s="53">
        <v>5</v>
      </c>
      <c r="G103" s="54" t="s">
        <v>18</v>
      </c>
      <c r="H103" s="48" t="s">
        <v>48</v>
      </c>
      <c r="I103" s="47" t="s">
        <v>20</v>
      </c>
      <c r="J103" s="49"/>
      <c r="K103" s="50"/>
    </row>
    <row r="104" spans="1:11" s="43" customFormat="1" ht="15.75" x14ac:dyDescent="0.25">
      <c r="A104" s="222"/>
      <c r="B104" s="51" t="s">
        <v>33</v>
      </c>
      <c r="C104" s="51"/>
      <c r="D104" s="52" t="s">
        <v>134</v>
      </c>
      <c r="E104" s="180" t="s">
        <v>196</v>
      </c>
      <c r="F104" s="53">
        <v>5</v>
      </c>
      <c r="G104" s="54" t="s">
        <v>18</v>
      </c>
      <c r="H104" s="48" t="s">
        <v>48</v>
      </c>
      <c r="I104" s="113" t="s">
        <v>125</v>
      </c>
      <c r="J104" s="49"/>
      <c r="K104" s="50"/>
    </row>
    <row r="105" spans="1:11" s="43" customFormat="1" ht="15.75" x14ac:dyDescent="0.25">
      <c r="A105" s="222"/>
      <c r="B105" s="51" t="s">
        <v>33</v>
      </c>
      <c r="C105" s="51"/>
      <c r="D105" s="52" t="s">
        <v>135</v>
      </c>
      <c r="E105" s="180" t="s">
        <v>197</v>
      </c>
      <c r="F105" s="53">
        <v>5</v>
      </c>
      <c r="G105" s="54" t="s">
        <v>18</v>
      </c>
      <c r="H105" s="48" t="s">
        <v>48</v>
      </c>
      <c r="I105" s="103" t="s">
        <v>103</v>
      </c>
      <c r="J105" s="49"/>
      <c r="K105" s="50"/>
    </row>
    <row r="106" spans="1:11" s="43" customFormat="1" ht="58.5" customHeight="1" x14ac:dyDescent="0.2">
      <c r="A106" s="222"/>
      <c r="B106" s="51" t="s">
        <v>33</v>
      </c>
      <c r="C106" s="51"/>
      <c r="D106" s="64" t="s">
        <v>201</v>
      </c>
      <c r="E106" s="231" t="s">
        <v>211</v>
      </c>
      <c r="F106" s="53">
        <v>5</v>
      </c>
      <c r="G106" s="54" t="s">
        <v>18</v>
      </c>
      <c r="H106" s="48" t="s">
        <v>48</v>
      </c>
      <c r="I106" s="103" t="s">
        <v>103</v>
      </c>
      <c r="J106" s="49"/>
      <c r="K106" s="50"/>
    </row>
    <row r="107" spans="1:11" s="43" customFormat="1" ht="31.5" x14ac:dyDescent="0.2">
      <c r="A107" s="222"/>
      <c r="B107" s="51" t="s">
        <v>33</v>
      </c>
      <c r="C107" s="51"/>
      <c r="D107" s="52" t="s">
        <v>136</v>
      </c>
      <c r="E107" s="201" t="s">
        <v>198</v>
      </c>
      <c r="F107" s="53">
        <v>6</v>
      </c>
      <c r="G107" s="54" t="s">
        <v>18</v>
      </c>
      <c r="H107" s="48" t="s">
        <v>48</v>
      </c>
      <c r="I107" s="179" t="s">
        <v>119</v>
      </c>
      <c r="J107" s="49"/>
      <c r="K107" s="50"/>
    </row>
    <row r="108" spans="1:11" s="43" customFormat="1" ht="31.5" x14ac:dyDescent="0.2">
      <c r="A108" s="222"/>
      <c r="B108" s="51" t="s">
        <v>33</v>
      </c>
      <c r="C108" s="51"/>
      <c r="D108" s="232" t="s">
        <v>216</v>
      </c>
      <c r="E108" s="319" t="s">
        <v>212</v>
      </c>
      <c r="F108" s="53">
        <v>5</v>
      </c>
      <c r="G108" s="54" t="s">
        <v>18</v>
      </c>
      <c r="H108" s="48"/>
      <c r="I108" s="179" t="s">
        <v>20</v>
      </c>
      <c r="J108" s="49"/>
      <c r="K108" s="50"/>
    </row>
    <row r="109" spans="1:11" s="43" customFormat="1" ht="15.75" x14ac:dyDescent="0.2">
      <c r="A109" s="222"/>
      <c r="B109" s="51" t="s">
        <v>33</v>
      </c>
      <c r="C109" s="51"/>
      <c r="D109" s="232" t="s">
        <v>217</v>
      </c>
      <c r="E109" s="319" t="s">
        <v>213</v>
      </c>
      <c r="F109" s="53">
        <v>5</v>
      </c>
      <c r="G109" s="54" t="s">
        <v>18</v>
      </c>
      <c r="H109" s="48"/>
      <c r="I109" s="179" t="s">
        <v>20</v>
      </c>
      <c r="J109" s="49"/>
      <c r="K109" s="50"/>
    </row>
    <row r="110" spans="1:11" s="43" customFormat="1" ht="15.75" x14ac:dyDescent="0.2">
      <c r="A110" s="222"/>
      <c r="B110" s="51" t="s">
        <v>33</v>
      </c>
      <c r="C110" s="51"/>
      <c r="D110" s="232" t="s">
        <v>218</v>
      </c>
      <c r="E110" s="319" t="s">
        <v>214</v>
      </c>
      <c r="F110" s="53">
        <v>5</v>
      </c>
      <c r="G110" s="54" t="s">
        <v>18</v>
      </c>
      <c r="H110" s="48"/>
      <c r="I110" s="179" t="s">
        <v>20</v>
      </c>
      <c r="J110" s="49"/>
      <c r="K110" s="50"/>
    </row>
    <row r="111" spans="1:11" s="43" customFormat="1" ht="15.75" x14ac:dyDescent="0.2">
      <c r="A111" s="222"/>
      <c r="B111" s="51" t="s">
        <v>33</v>
      </c>
      <c r="C111" s="51"/>
      <c r="D111" s="232" t="s">
        <v>219</v>
      </c>
      <c r="E111" s="319" t="s">
        <v>215</v>
      </c>
      <c r="F111" s="53">
        <v>5</v>
      </c>
      <c r="G111" s="54" t="s">
        <v>18</v>
      </c>
      <c r="H111" s="48"/>
      <c r="I111" s="179" t="s">
        <v>20</v>
      </c>
      <c r="J111" s="49"/>
      <c r="K111" s="50"/>
    </row>
    <row r="112" spans="1:11" s="43" customFormat="1" ht="15.75" x14ac:dyDescent="0.25">
      <c r="A112" s="222"/>
      <c r="B112" s="156"/>
      <c r="C112" s="156"/>
      <c r="D112" s="157"/>
      <c r="E112" s="163"/>
      <c r="F112" s="158"/>
      <c r="G112" s="159"/>
      <c r="H112" s="160"/>
      <c r="I112" s="161"/>
      <c r="J112" s="162"/>
      <c r="K112" s="50"/>
    </row>
    <row r="113" spans="1:11" ht="18" customHeight="1" x14ac:dyDescent="0.25">
      <c r="A113" s="1" t="s">
        <v>66</v>
      </c>
      <c r="F113" s="28"/>
      <c r="G113" s="1"/>
      <c r="H113" s="1"/>
      <c r="I113" s="1"/>
      <c r="J113" s="1"/>
      <c r="K113" s="1"/>
    </row>
    <row r="114" spans="1:11" ht="21.75" customHeight="1" x14ac:dyDescent="0.25">
      <c r="A114" s="309" t="s">
        <v>67</v>
      </c>
      <c r="B114" s="309"/>
      <c r="C114" s="309"/>
      <c r="D114" s="309"/>
      <c r="E114" s="309"/>
      <c r="F114" s="309"/>
      <c r="G114" s="309"/>
      <c r="H114" s="1"/>
      <c r="I114" s="1"/>
      <c r="J114" s="1"/>
      <c r="K114" s="1"/>
    </row>
    <row r="115" spans="1:11" ht="33" customHeight="1" x14ac:dyDescent="0.25">
      <c r="A115" s="1"/>
      <c r="B115" s="29" t="s">
        <v>159</v>
      </c>
      <c r="C115" s="29"/>
      <c r="D115" s="29"/>
      <c r="E115" s="29"/>
      <c r="F115" s="30"/>
      <c r="G115" s="1"/>
      <c r="H115" s="1"/>
      <c r="I115" s="1"/>
      <c r="J115" s="1"/>
      <c r="K115" s="1"/>
    </row>
    <row r="116" spans="1:11" ht="31.5" x14ac:dyDescent="0.25">
      <c r="A116" s="1"/>
      <c r="B116" s="288" t="s">
        <v>68</v>
      </c>
      <c r="C116" s="288"/>
      <c r="D116" s="288"/>
      <c r="E116" s="288"/>
      <c r="F116" s="15" t="s">
        <v>69</v>
      </c>
      <c r="G116" s="1"/>
      <c r="H116" s="1"/>
      <c r="I116" s="1"/>
      <c r="J116" s="1"/>
      <c r="K116" s="1"/>
    </row>
    <row r="117" spans="1:11" ht="15.75" x14ac:dyDescent="0.25">
      <c r="A117" s="1"/>
      <c r="B117" s="299" t="s">
        <v>70</v>
      </c>
      <c r="C117" s="300"/>
      <c r="D117" s="300"/>
      <c r="E117" s="301"/>
      <c r="F117" s="31">
        <f>SUM(F118:F119)</f>
        <v>56</v>
      </c>
      <c r="G117" s="1"/>
      <c r="I117" s="1"/>
      <c r="J117" s="1"/>
      <c r="K117" s="1"/>
    </row>
    <row r="118" spans="1:11" ht="15.75" x14ac:dyDescent="0.25">
      <c r="A118" s="1"/>
      <c r="B118" s="296" t="s">
        <v>71</v>
      </c>
      <c r="C118" s="297"/>
      <c r="D118" s="297"/>
      <c r="E118" s="298"/>
      <c r="F118" s="31">
        <f>SUMIF($I$12:$I$92,"ОКООД",$F$12:$F$92)</f>
        <v>51</v>
      </c>
      <c r="G118" s="192"/>
      <c r="I118" s="192"/>
      <c r="J118" s="192"/>
      <c r="K118" s="192"/>
    </row>
    <row r="119" spans="1:11" ht="15.75" x14ac:dyDescent="0.25">
      <c r="A119" s="1"/>
      <c r="B119" s="296" t="s">
        <v>72</v>
      </c>
      <c r="C119" s="297"/>
      <c r="D119" s="297"/>
      <c r="E119" s="298"/>
      <c r="F119" s="31">
        <f>SUMIF($I$12:$I$92,"ВКООД",$F$12:$F$92)</f>
        <v>5</v>
      </c>
      <c r="G119" s="192"/>
      <c r="I119" s="192"/>
      <c r="J119" s="192"/>
      <c r="K119" s="192"/>
    </row>
    <row r="120" spans="1:11" ht="15.75" x14ac:dyDescent="0.25">
      <c r="A120" s="1"/>
      <c r="B120" s="299" t="s">
        <v>73</v>
      </c>
      <c r="C120" s="300"/>
      <c r="D120" s="300"/>
      <c r="E120" s="301"/>
      <c r="F120" s="38">
        <f>SUM(F121:F122)</f>
        <v>112</v>
      </c>
      <c r="G120" s="192"/>
      <c r="I120" s="192"/>
      <c r="J120" s="192"/>
      <c r="K120" s="192"/>
    </row>
    <row r="121" spans="1:11" ht="15.75" x14ac:dyDescent="0.25">
      <c r="A121" s="1"/>
      <c r="B121" s="296" t="s">
        <v>74</v>
      </c>
      <c r="C121" s="297"/>
      <c r="D121" s="297"/>
      <c r="E121" s="298"/>
      <c r="F121" s="38">
        <f>SUMIF($I$12:$I$92,"ВКБД",$F$12:$F$92)</f>
        <v>77</v>
      </c>
      <c r="G121" s="192"/>
      <c r="I121" s="192"/>
      <c r="J121" s="192"/>
      <c r="K121" s="192"/>
    </row>
    <row r="122" spans="1:11" ht="15.75" x14ac:dyDescent="0.25">
      <c r="A122" s="1"/>
      <c r="B122" s="296" t="s">
        <v>75</v>
      </c>
      <c r="C122" s="297"/>
      <c r="D122" s="297"/>
      <c r="E122" s="298"/>
      <c r="F122" s="38">
        <f>SUMIF($I$12:$I$92,"КВБД",$F$12:$F$92)</f>
        <v>35</v>
      </c>
      <c r="G122" s="192"/>
      <c r="I122" s="192"/>
      <c r="J122" s="192"/>
      <c r="K122" s="192"/>
    </row>
    <row r="123" spans="1:11" ht="15.75" x14ac:dyDescent="0.25">
      <c r="A123" s="1"/>
      <c r="B123" s="299" t="s">
        <v>76</v>
      </c>
      <c r="C123" s="300"/>
      <c r="D123" s="300"/>
      <c r="E123" s="301"/>
      <c r="F123" s="38">
        <f>SUM(F124:F125)</f>
        <v>60</v>
      </c>
      <c r="G123" s="192"/>
      <c r="I123" s="192"/>
      <c r="J123" s="192"/>
      <c r="K123" s="192"/>
    </row>
    <row r="124" spans="1:11" ht="15.75" x14ac:dyDescent="0.25">
      <c r="A124" s="1"/>
      <c r="B124" s="296" t="s">
        <v>77</v>
      </c>
      <c r="C124" s="297"/>
      <c r="D124" s="297"/>
      <c r="E124" s="298"/>
      <c r="F124" s="39">
        <f>SUMIF($I$12:$I$92,"ВКПД",$F$12:$F$92)</f>
        <v>40</v>
      </c>
      <c r="G124" s="192"/>
      <c r="I124" s="192"/>
      <c r="J124" s="192"/>
      <c r="K124" s="192"/>
    </row>
    <row r="125" spans="1:11" ht="15.75" x14ac:dyDescent="0.25">
      <c r="A125" s="1"/>
      <c r="B125" s="296" t="s">
        <v>78</v>
      </c>
      <c r="C125" s="297"/>
      <c r="D125" s="297"/>
      <c r="E125" s="298"/>
      <c r="F125" s="31">
        <f>SUMIF($I$12:$I$92,"КВПД",$F$12:$F$92)</f>
        <v>20</v>
      </c>
      <c r="G125" s="192"/>
      <c r="I125" s="192"/>
      <c r="J125" s="192"/>
      <c r="K125" s="192"/>
    </row>
    <row r="126" spans="1:11" ht="15.75" x14ac:dyDescent="0.25">
      <c r="A126" s="1"/>
      <c r="B126" s="299" t="s">
        <v>79</v>
      </c>
      <c r="C126" s="300"/>
      <c r="D126" s="300"/>
      <c r="E126" s="301"/>
      <c r="F126" s="31">
        <f>SUMIF($I$12:$I$92,"ИА",$F$12:$F$92)</f>
        <v>12</v>
      </c>
      <c r="G126" s="192"/>
      <c r="I126" s="192"/>
      <c r="J126" s="192"/>
      <c r="K126" s="192"/>
    </row>
    <row r="127" spans="1:11" ht="24.75" customHeight="1" x14ac:dyDescent="0.25">
      <c r="A127" s="1"/>
      <c r="B127" s="302" t="s">
        <v>80</v>
      </c>
      <c r="C127" s="303"/>
      <c r="D127" s="303"/>
      <c r="E127" s="304"/>
      <c r="F127" s="32">
        <f>SUM(F126,F123,F120,F117)</f>
        <v>240</v>
      </c>
      <c r="G127" s="192"/>
      <c r="I127" s="192"/>
      <c r="J127" s="192"/>
      <c r="K127" s="192"/>
    </row>
    <row r="128" spans="1:11" ht="15" x14ac:dyDescent="0.25">
      <c r="A128" s="1"/>
      <c r="F128" s="28"/>
      <c r="G128" s="1"/>
      <c r="H128" s="1"/>
      <c r="I128" s="1"/>
      <c r="J128" s="1"/>
      <c r="K128" s="1"/>
    </row>
    <row r="129" spans="1:11" ht="15" customHeight="1" x14ac:dyDescent="0.25">
      <c r="A129" s="1"/>
      <c r="B129" s="33" t="s">
        <v>81</v>
      </c>
      <c r="C129" s="33"/>
      <c r="F129" s="33" t="s">
        <v>82</v>
      </c>
      <c r="H129" s="1"/>
      <c r="I129" s="1"/>
      <c r="J129" s="1"/>
      <c r="K129" s="1"/>
    </row>
    <row r="130" spans="1:11" ht="15.75" customHeight="1" x14ac:dyDescent="0.25">
      <c r="A130" s="1"/>
      <c r="F130" s="4"/>
      <c r="H130" s="1"/>
      <c r="I130" s="1"/>
      <c r="J130" s="1"/>
      <c r="K130" s="1"/>
    </row>
    <row r="131" spans="1:11" ht="15" x14ac:dyDescent="0.25">
      <c r="A131" s="1"/>
      <c r="B131" s="4" t="s">
        <v>83</v>
      </c>
      <c r="F131" s="4" t="s">
        <v>84</v>
      </c>
      <c r="H131" s="1"/>
      <c r="I131" s="1"/>
      <c r="J131" s="1"/>
      <c r="K131" s="1"/>
    </row>
    <row r="132" spans="1:11" ht="15" x14ac:dyDescent="0.25">
      <c r="A132" s="1"/>
      <c r="F132" s="4"/>
      <c r="H132" s="1"/>
      <c r="I132" s="1"/>
      <c r="J132" s="1"/>
      <c r="K132" s="1"/>
    </row>
    <row r="133" spans="1:11" ht="15" x14ac:dyDescent="0.25">
      <c r="A133" s="1"/>
      <c r="B133" s="4" t="s">
        <v>85</v>
      </c>
      <c r="F133" s="4" t="s">
        <v>86</v>
      </c>
      <c r="H133" s="1"/>
      <c r="I133" s="1"/>
      <c r="J133" s="1"/>
      <c r="K133" s="1"/>
    </row>
    <row r="134" spans="1:11" ht="15" x14ac:dyDescent="0.25">
      <c r="A134" s="1"/>
      <c r="B134" s="1"/>
      <c r="C134" s="58"/>
      <c r="D134" s="1"/>
      <c r="E134" s="1"/>
      <c r="F134" s="1"/>
      <c r="G134" s="1"/>
      <c r="H134" s="1"/>
      <c r="I134" s="1"/>
      <c r="J134" s="1"/>
      <c r="K134" s="1"/>
    </row>
    <row r="135" spans="1:11" ht="15" x14ac:dyDescent="0.25">
      <c r="A135" s="1"/>
      <c r="B135" s="4" t="s">
        <v>87</v>
      </c>
      <c r="F135" s="4" t="s">
        <v>88</v>
      </c>
      <c r="H135" s="1"/>
      <c r="I135" s="1"/>
      <c r="J135" s="1"/>
      <c r="K135" s="1"/>
    </row>
    <row r="136" spans="1:11" ht="12" customHeight="1" x14ac:dyDescent="0.25">
      <c r="A136" s="1"/>
      <c r="F136" s="4"/>
      <c r="H136" s="1"/>
      <c r="I136" s="1"/>
      <c r="J136" s="1"/>
      <c r="K136" s="1"/>
    </row>
    <row r="137" spans="1:11" ht="15" x14ac:dyDescent="0.25">
      <c r="A137" s="1"/>
      <c r="B137" s="4" t="s">
        <v>85</v>
      </c>
      <c r="F137" s="4" t="s">
        <v>89</v>
      </c>
      <c r="H137" s="1"/>
      <c r="I137" s="1"/>
      <c r="J137" s="1"/>
      <c r="K137" s="1"/>
    </row>
    <row r="138" spans="1:11" ht="15" x14ac:dyDescent="0.25">
      <c r="A138" s="1"/>
      <c r="B138" s="1"/>
      <c r="C138" s="58"/>
      <c r="D138" s="305"/>
      <c r="E138" s="305"/>
      <c r="F138" s="1"/>
      <c r="G138" s="1"/>
      <c r="H138" s="1"/>
      <c r="I138" s="1"/>
      <c r="J138" s="1"/>
      <c r="K138" s="1"/>
    </row>
    <row r="139" spans="1:11" ht="15" x14ac:dyDescent="0.25">
      <c r="A139" s="1"/>
      <c r="B139" s="4" t="s">
        <v>90</v>
      </c>
      <c r="F139" s="3"/>
      <c r="G139" s="34"/>
      <c r="H139" s="1"/>
      <c r="I139" s="1"/>
      <c r="J139" s="1"/>
      <c r="K139" s="1"/>
    </row>
    <row r="140" spans="1:11" ht="12.75" customHeight="1" x14ac:dyDescent="0.25">
      <c r="A140" s="1"/>
      <c r="F140" s="3"/>
      <c r="G140" s="1"/>
      <c r="I140" s="1"/>
      <c r="J140" s="1"/>
      <c r="K140" s="3"/>
    </row>
    <row r="141" spans="1:11" ht="15.75" customHeight="1" x14ac:dyDescent="0.25">
      <c r="A141" s="1"/>
      <c r="B141" s="4" t="s">
        <v>85</v>
      </c>
      <c r="F141" s="3"/>
      <c r="G141" s="1"/>
      <c r="H141" s="1"/>
      <c r="I141" s="1"/>
      <c r="J141" s="1"/>
      <c r="K141" s="3"/>
    </row>
    <row r="142" spans="1:11" ht="16.5" customHeight="1" x14ac:dyDescent="0.25">
      <c r="A142" s="1"/>
      <c r="B142" s="1"/>
      <c r="C142" s="58"/>
      <c r="D142" s="1"/>
      <c r="E142" s="1"/>
      <c r="F142" s="3"/>
      <c r="G142" s="1"/>
      <c r="I142" s="1"/>
      <c r="J142" s="1"/>
      <c r="K142" s="3"/>
    </row>
    <row r="143" spans="1:11" ht="15" x14ac:dyDescent="0.25">
      <c r="G143" s="1"/>
      <c r="H143" s="1"/>
      <c r="I143" s="1"/>
      <c r="J143" s="1"/>
      <c r="K143" s="3"/>
    </row>
    <row r="144" spans="1:11" ht="15" x14ac:dyDescent="0.25">
      <c r="G144" s="1"/>
      <c r="H144" s="1"/>
      <c r="I144" s="1"/>
      <c r="J144" s="1"/>
      <c r="K144" s="3"/>
    </row>
    <row r="145" spans="4:11" ht="15" x14ac:dyDescent="0.25">
      <c r="G145" s="1"/>
      <c r="H145" s="1"/>
      <c r="I145" s="1"/>
      <c r="J145" s="1"/>
      <c r="K145" s="28"/>
    </row>
    <row r="150" spans="4:11" x14ac:dyDescent="0.2">
      <c r="D150" s="36"/>
      <c r="G150" s="37"/>
    </row>
    <row r="155" spans="4:11" x14ac:dyDescent="0.2">
      <c r="D155" s="36"/>
      <c r="G155" s="37"/>
      <c r="H155" s="295"/>
      <c r="I155" s="295"/>
      <c r="J155" s="295"/>
      <c r="K155" s="295"/>
    </row>
    <row r="156" spans="4:11" x14ac:dyDescent="0.2">
      <c r="H156" s="295"/>
      <c r="I156" s="295"/>
      <c r="J156" s="295"/>
      <c r="K156" s="295"/>
    </row>
  </sheetData>
  <mergeCells count="109">
    <mergeCell ref="J86:J87"/>
    <mergeCell ref="K86:K87"/>
    <mergeCell ref="B86:B87"/>
    <mergeCell ref="D86:D87"/>
    <mergeCell ref="F86:F87"/>
    <mergeCell ref="G86:G87"/>
    <mergeCell ref="H86:H87"/>
    <mergeCell ref="G84:G85"/>
    <mergeCell ref="H84:H85"/>
    <mergeCell ref="I84:I85"/>
    <mergeCell ref="J84:J85"/>
    <mergeCell ref="K84:K85"/>
    <mergeCell ref="I56:I57"/>
    <mergeCell ref="J56:J57"/>
    <mergeCell ref="K56:K57"/>
    <mergeCell ref="B64:B65"/>
    <mergeCell ref="D64:D65"/>
    <mergeCell ref="F64:F65"/>
    <mergeCell ref="G64:G65"/>
    <mergeCell ref="H64:H65"/>
    <mergeCell ref="I64:I65"/>
    <mergeCell ref="J64:J65"/>
    <mergeCell ref="K64:K65"/>
    <mergeCell ref="H156:K156"/>
    <mergeCell ref="B124:E124"/>
    <mergeCell ref="B125:E125"/>
    <mergeCell ref="B126:E126"/>
    <mergeCell ref="B127:E127"/>
    <mergeCell ref="D138:E138"/>
    <mergeCell ref="H155:K155"/>
    <mergeCell ref="B123:E123"/>
    <mergeCell ref="A93:E93"/>
    <mergeCell ref="A94:E94"/>
    <mergeCell ref="A95:E95"/>
    <mergeCell ref="A114:G114"/>
    <mergeCell ref="B116:E116"/>
    <mergeCell ref="B117:E117"/>
    <mergeCell ref="B118:E118"/>
    <mergeCell ref="B119:E119"/>
    <mergeCell ref="B120:E120"/>
    <mergeCell ref="B121:E121"/>
    <mergeCell ref="B122:E122"/>
    <mergeCell ref="A96:J96"/>
    <mergeCell ref="A28:E28"/>
    <mergeCell ref="B29:D29"/>
    <mergeCell ref="B30:D30"/>
    <mergeCell ref="A31:A37"/>
    <mergeCell ref="A38:E38"/>
    <mergeCell ref="B39:D39"/>
    <mergeCell ref="A40:A46"/>
    <mergeCell ref="A47:E47"/>
    <mergeCell ref="A48:E48"/>
    <mergeCell ref="B10:D10"/>
    <mergeCell ref="B11:D11"/>
    <mergeCell ref="A12:A17"/>
    <mergeCell ref="A18:E18"/>
    <mergeCell ref="B19:D19"/>
    <mergeCell ref="A60:A66"/>
    <mergeCell ref="A51:A57"/>
    <mergeCell ref="K77:K79"/>
    <mergeCell ref="K71:K73"/>
    <mergeCell ref="K74:K76"/>
    <mergeCell ref="A58:E58"/>
    <mergeCell ref="B59:D59"/>
    <mergeCell ref="A67:E67"/>
    <mergeCell ref="A68:E68"/>
    <mergeCell ref="B69:D69"/>
    <mergeCell ref="B70:D70"/>
    <mergeCell ref="B56:B57"/>
    <mergeCell ref="D56:D57"/>
    <mergeCell ref="F56:F57"/>
    <mergeCell ref="G56:G57"/>
    <mergeCell ref="H56:H57"/>
    <mergeCell ref="A20:A26"/>
    <mergeCell ref="B50:D50"/>
    <mergeCell ref="A27:E27"/>
    <mergeCell ref="K80:K82"/>
    <mergeCell ref="F77:F79"/>
    <mergeCell ref="G77:G79"/>
    <mergeCell ref="H77:H79"/>
    <mergeCell ref="I71:I73"/>
    <mergeCell ref="I74:I76"/>
    <mergeCell ref="I77:I79"/>
    <mergeCell ref="F71:F73"/>
    <mergeCell ref="G71:G73"/>
    <mergeCell ref="H71:H73"/>
    <mergeCell ref="F74:F76"/>
    <mergeCell ref="G74:G76"/>
    <mergeCell ref="H74:H76"/>
    <mergeCell ref="J71:J73"/>
    <mergeCell ref="J74:J76"/>
    <mergeCell ref="J77:J79"/>
    <mergeCell ref="J80:J82"/>
    <mergeCell ref="A90:A92"/>
    <mergeCell ref="F80:F82"/>
    <mergeCell ref="G80:G82"/>
    <mergeCell ref="H80:H82"/>
    <mergeCell ref="I80:I82"/>
    <mergeCell ref="A71:A87"/>
    <mergeCell ref="B71:B73"/>
    <mergeCell ref="B74:B76"/>
    <mergeCell ref="B77:B79"/>
    <mergeCell ref="A88:E88"/>
    <mergeCell ref="B89:D89"/>
    <mergeCell ref="B80:B82"/>
    <mergeCell ref="B84:B85"/>
    <mergeCell ref="D84:D85"/>
    <mergeCell ref="F84:F85"/>
    <mergeCell ref="I86:I87"/>
  </mergeCells>
  <printOptions horizontalCentered="1" verticalCentered="1"/>
  <pageMargins left="0" right="0" top="0.39370078740157483" bottom="0" header="0" footer="0"/>
  <pageSetup paperSize="9" scale="62" orientation="landscape" r:id="rId1"/>
  <rowBreaks count="1" manualBreakCount="1"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Шаблон ВА 4г 2021 5-кредитные</vt:lpstr>
      <vt:lpstr>'Шаблон ВА 4г 2021 5-кредитные'!Область_печати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Adinay</dc:creator>
  <cp:lastModifiedBy>Абенова Елена Анатольевна</cp:lastModifiedBy>
  <cp:lastPrinted>2021-04-26T03:25:11Z</cp:lastPrinted>
  <dcterms:created xsi:type="dcterms:W3CDTF">2021-02-10T07:55:38Z</dcterms:created>
  <dcterms:modified xsi:type="dcterms:W3CDTF">2021-04-26T04:47:44Z</dcterms:modified>
</cp:coreProperties>
</file>